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第三批灾毁恢复重建" sheetId="18" r:id="rId1"/>
    <sheet name="Sheet1" sheetId="17" r:id="rId2"/>
  </sheets>
  <externalReferences>
    <externalReference r:id="rId3"/>
  </externalReferences>
  <definedNames>
    <definedName name="_xlnm._FilterDatabase" localSheetId="0" hidden="1">第三批灾毁恢复重建!#REF!</definedName>
    <definedName name="Range13">[1]Ranges!$N$1:$N$6</definedName>
    <definedName name="Range29">[1]Ranges!$AD$1:$AD$10</definedName>
    <definedName name="Range83">[1]Ranges!$CF$1:$CF$34</definedName>
    <definedName name="_xlnm.Print_Titles" localSheetId="0">第三批灾毁恢复重建!$1:$3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<sst xmlns="http://schemas.openxmlformats.org/spreadsheetml/2006/main" count="473" uniqueCount="350">
  <si>
    <t>2024年第三批灾毁恢复重建工程项目清单</t>
  </si>
  <si>
    <t>序号</t>
  </si>
  <si>
    <t>县（市、区）</t>
  </si>
  <si>
    <t>路线编号</t>
  </si>
  <si>
    <t>起点桩号</t>
  </si>
  <si>
    <t>止点桩号</t>
  </si>
  <si>
    <t>处治灾害类型</t>
  </si>
  <si>
    <t>处治长度(公里)</t>
  </si>
  <si>
    <t>估算总投资
（万元）</t>
  </si>
  <si>
    <t>灾毁情况</t>
  </si>
  <si>
    <t>建议处治方案</t>
  </si>
  <si>
    <t>备注</t>
  </si>
  <si>
    <t>合计</t>
  </si>
  <si>
    <t>寻乌县</t>
  </si>
  <si>
    <t>G206</t>
  </si>
  <si>
    <t>K2089+346</t>
  </si>
  <si>
    <t>K2089+366</t>
  </si>
  <si>
    <t>上边坡塌方</t>
  </si>
  <si>
    <t>道路左侧上边坡滑塌，土质边坡，易发生二次滑塌，影响道路正常通行。</t>
  </si>
  <si>
    <t>边坡卸载、清除塌方约864m3，刷坡覆绿300m2(长20米高15米)，并注意草灌结合栽种</t>
  </si>
  <si>
    <t>K2091+590</t>
  </si>
  <si>
    <t>K2091+610</t>
  </si>
  <si>
    <t>边坡卸载、清除塌方约1080m3，刷坡覆绿510m2(长30米高17米)，并注意草灌结合栽种</t>
  </si>
  <si>
    <t>K2095+400</t>
  </si>
  <si>
    <t>K2095+418</t>
  </si>
  <si>
    <t>路基下沉</t>
  </si>
  <si>
    <t>强降雨冲刷导致道路右侧路基下沉。</t>
  </si>
  <si>
    <t>新建6米高混凝土路肩挡土墙长18米，宽1.4米（含基础）</t>
  </si>
  <si>
    <t>K2106+590</t>
  </si>
  <si>
    <t>K2106+610</t>
  </si>
  <si>
    <t>道路右侧上边坡滑塌，上边坡为1处民房，民房围墙已随边坡滑塌。</t>
  </si>
  <si>
    <t>新建3米高混凝土高护坡挡土墙，长20米，宽1.4米，浆砌片石护面墙长14米，高7米，厚0.3米，</t>
  </si>
  <si>
    <t>K2120+855</t>
  </si>
  <si>
    <t>K2120+873</t>
  </si>
  <si>
    <t>下边坡路基缺口</t>
  </si>
  <si>
    <t>强降雨河水上涨冲刷造成道路左侧下边坡路基缺口</t>
  </si>
  <si>
    <t>新建8米高混凝土路肩挡土墙长18米，宽2.70米</t>
  </si>
  <si>
    <t>K2129+501</t>
  </si>
  <si>
    <t>K2129+531</t>
  </si>
  <si>
    <t>6月17日强降雨冲刷导致道路左侧上边坡坍塌。</t>
  </si>
  <si>
    <t>新建3米高混凝土护坡挡土墙长20米，宽1.40米浆砌片石护面墙长15米，高6米，厚0.3米，</t>
  </si>
  <si>
    <t>K2134+925</t>
  </si>
  <si>
    <t>K2135+042</t>
  </si>
  <si>
    <t>6月17日强降雨河水上涨冲刷造成道路右侧下边坡路基缺口，导致村民农田受损。</t>
  </si>
  <si>
    <t>新建1米高片石填方边界分隔墙，长117米，宽0.5米，浆砌片石护面墙长117米，宽2米，厚0.3米</t>
  </si>
  <si>
    <t>K2140+307</t>
  </si>
  <si>
    <t>K2140+374</t>
  </si>
  <si>
    <t>挡土墙基础掏空，墙体下沉</t>
  </si>
  <si>
    <t>6月17日强降雨河水上涨冲刷造成道路左侧挡土墙基础掏空，墙体下沉。</t>
  </si>
  <si>
    <t>新建8米高混凝土路肩挡土墙，顶宽1.4米（含基础）</t>
  </si>
  <si>
    <t>K2140+399</t>
  </si>
  <si>
    <t>K2140+430</t>
  </si>
  <si>
    <t>G236</t>
  </si>
  <si>
    <t>K986+699</t>
  </si>
  <si>
    <t>K986+718</t>
  </si>
  <si>
    <t>6月17日强降雨导致道路左侧上边坡坍塌。</t>
  </si>
  <si>
    <t>边坡卸载、清除塌方约718.2m3，刷坡覆绿300m2(长20米高15米)，并注意草灌结合栽种</t>
  </si>
  <si>
    <t>K987+131</t>
  </si>
  <si>
    <t>K987+168</t>
  </si>
  <si>
    <t>边坡卸载、清除塌方861m3，刷坡覆绿444m2(长37米高12米)，并注意草灌结合栽种</t>
  </si>
  <si>
    <t>K993+219</t>
  </si>
  <si>
    <t>K993+232</t>
  </si>
  <si>
    <t>6月17日强降雨导致道路右侧上边坡坍塌。</t>
  </si>
  <si>
    <t>边坡卸载、清除塌方约596.7m3，新建2米混凝土高护脚墙，长17米宽0.5米，浆砌片石护面墙长13米，高16米，厚0.3米</t>
  </si>
  <si>
    <t>K998+080</t>
  </si>
  <si>
    <t>K998+110</t>
  </si>
  <si>
    <t>边坡卸载、清除塌方约536m3，刷坡覆绿240m2(长30米高8米)，并注意草灌结合栽种，新增截水沟96m，</t>
  </si>
  <si>
    <t>K1001+627</t>
  </si>
  <si>
    <t>K1001+648</t>
  </si>
  <si>
    <t>边坡卸载、清除塌方约680.4m3，刷坡覆绿189m2(长21米高9米)，并注意草灌结合栽种</t>
  </si>
  <si>
    <t>K1007+935</t>
  </si>
  <si>
    <t>K1007+965</t>
  </si>
  <si>
    <t>边坡卸载、清除塌方约810m3，新建1米高混凝土高护脚墙，长30米，宽0.5米,浆砌片石护面墙长30米，高12米，厚0.3米，新增截水沟156米</t>
  </si>
  <si>
    <t>K1009+664</t>
  </si>
  <si>
    <t>K1010+055</t>
  </si>
  <si>
    <t>路面积水</t>
  </si>
  <si>
    <t>7月27日强降雨导致路面积水严重，积水深度0.7米。</t>
  </si>
  <si>
    <t>在K1010+042处左侧新建1孔-4m盖板涵，请疏堵塞河道。</t>
  </si>
  <si>
    <t>新增</t>
  </si>
  <si>
    <t>G358</t>
  </si>
  <si>
    <t>K554+705</t>
  </si>
  <si>
    <t>K554+730</t>
  </si>
  <si>
    <t>上边坡为1处民房，道路左侧上边坡坍塌。</t>
  </si>
  <si>
    <t>新建3米高混凝土高护坡挡土墙，长25米，宽1.40米，浆砌片石护面墙</t>
  </si>
  <si>
    <t>K556+760</t>
  </si>
  <si>
    <t>K556+774</t>
  </si>
  <si>
    <t>路基缺口、路面悬空</t>
  </si>
  <si>
    <t>强降雨冲刷导致道路右侧路基缺口、路面悬空。</t>
  </si>
  <si>
    <t>修复路基缺口，新建4米高格宾挡土墙，长10米，宽1.70米C25砼盖板水沟18米。</t>
  </si>
  <si>
    <t>K557+946</t>
  </si>
  <si>
    <t>K558+006</t>
  </si>
  <si>
    <t>该灾毁点上边坡为供电公司长车线220KV第169号高压铁塔，道路右侧上边坡坍塌。</t>
  </si>
  <si>
    <t>边坡卸载、清除塌方约1080m3，刷坡覆绿1860m2(长60米高31米)，新增截水沟19米，并注意草灌结合栽种</t>
  </si>
  <si>
    <t>K560+170</t>
  </si>
  <si>
    <t>K570+184</t>
  </si>
  <si>
    <t>左侧下边坡滑坡</t>
  </si>
  <si>
    <t>左侧下边坡滑坡，坡下建有民房</t>
  </si>
  <si>
    <t>新建4米高混凝土护坡挡土墙</t>
  </si>
  <si>
    <t>K561+247</t>
  </si>
  <si>
    <t>K561+272</t>
  </si>
  <si>
    <t>路肩挡土墙冲毁</t>
  </si>
  <si>
    <t>该处挡土墙为浆砌片石挡土墙，强降雨河水上涨冲刷造成道路左侧挡土墙冲毁。</t>
  </si>
  <si>
    <t>拆除原有片石挡土墙，重建4米高混凝土路肩挡土墙，长25米，宽1.70米。</t>
  </si>
  <si>
    <t>K561+405</t>
  </si>
  <si>
    <t>K561+423</t>
  </si>
  <si>
    <t>强降雨河水上涨冲刷造成道路右侧路基缺口。</t>
  </si>
  <si>
    <t>新建4米高混凝土路肩挡土墙，长18米，宽1.70米</t>
  </si>
  <si>
    <t>S317</t>
  </si>
  <si>
    <t>K5+950</t>
  </si>
  <si>
    <t>K5+980</t>
  </si>
  <si>
    <t>下边坡坍塌，下边坡为民房</t>
  </si>
  <si>
    <t>该灾毁点下边坡为民房，道路右侧下边坡坍塌。</t>
  </si>
  <si>
    <t>新建3米高混凝土护坡挡土墙，长30米，宽1.40 米</t>
  </si>
  <si>
    <t>已通过省补初审</t>
  </si>
  <si>
    <t>K15+226</t>
  </si>
  <si>
    <t>K15+246</t>
  </si>
  <si>
    <t>6月17日强降雨河水上涨冲刷造成道路右侧下边坡路基缺口，路面至河床高度约14m，且路肩存在裂缝，存在较大安全隐患。</t>
  </si>
  <si>
    <t>回填土方，新建5米混凝土护坡挡土墙，长20米，宽2.00 米浆砌片石护面墙长20米，高7米，厚0.3米</t>
  </si>
  <si>
    <t>S458</t>
  </si>
  <si>
    <t>K4+392</t>
  </si>
  <si>
    <t>K4+435</t>
  </si>
  <si>
    <t>6月17日强降雨导致道路右侧上边坡坍塌，浆砌片石护坡挡土墙倾斜，松动。</t>
  </si>
  <si>
    <t>新建1米高混凝土护脚墙长43米，宽0.5米,浆砌片石护面墙长43米，高10米，厚0.3米</t>
  </si>
  <si>
    <t>K20+426</t>
  </si>
  <si>
    <t>K20+470</t>
  </si>
  <si>
    <t>降雨导致护栏外侧下边坡滑坡，边坡下方为河道</t>
  </si>
  <si>
    <t>新建6米高混凝土路肩挡土墙</t>
  </si>
  <si>
    <t>全南县</t>
  </si>
  <si>
    <t>全南</t>
  </si>
  <si>
    <t>G535</t>
  </si>
  <si>
    <t>K107+700</t>
  </si>
  <si>
    <t>K107+750</t>
  </si>
  <si>
    <t>下边坡挡土墙倒塌开裂，路基垮塌</t>
  </si>
  <si>
    <t>受降雨冲刷和浸泡造成G535国道K107+720水渠挡土墙倒塌、路基垮塌。挡土墙长度为46m，目前倒塌长度约8m，挡土墙高度4m，厚度0.7m,路基垮塌K107+716-K107+728处,损毁长度约12m。</t>
  </si>
  <si>
    <t>拆除原先挡土墙，重建C20砼挡土墙，墙高4m，长度50m。</t>
  </si>
  <si>
    <t>K94+986</t>
  </si>
  <si>
    <t>K94+994</t>
  </si>
  <si>
    <t>涵洞冲毁</t>
  </si>
  <si>
    <t>圆管涵出水口急流槽被雨水冲毁。涵洞孔径0.75m，未发现裂缝等病害，出水口原有浆砌片石急流槽，长度约8m，已冲毁垮塌，无法引导水流，</t>
  </si>
  <si>
    <t>增设急流槽及挡土墙，挡土墙长10m，宽1.5m，高3.5m，急流槽规格100*100cm，长度10m。</t>
  </si>
  <si>
    <t>崇义县</t>
  </si>
  <si>
    <t>G357</t>
  </si>
  <si>
    <t>K662+000</t>
  </si>
  <si>
    <t>K662+100</t>
  </si>
  <si>
    <t>挡墙掏空</t>
  </si>
  <si>
    <t>下边坡挡墙基础受流水侵蚀掏空</t>
  </si>
  <si>
    <t>回填C20素混凝土约280m³，围堰长度100米</t>
  </si>
  <si>
    <t>K631+600</t>
  </si>
  <si>
    <t>K631+650</t>
  </si>
  <si>
    <t>塌方边坡为表面覆盖层为粉质黏土或全风化层，下伏为强风化岩层，塌方长度50米，现状边坡坡率约为1:0.7，边坡最大高度约为15米，无防护措施，坡面仍有松散的土石方。</t>
  </si>
  <si>
    <t>清除塌方，修复路面，恢复路面标线</t>
  </si>
  <si>
    <t>K645+820</t>
  </si>
  <si>
    <t>K645+865</t>
  </si>
  <si>
    <r>
      <rPr>
        <sz val="11"/>
        <rFont val="宋体"/>
        <charset val="134"/>
      </rPr>
      <t>该处边坡为岩质边坡，表面为碎块状强风化层，下伏中风化层，灾毁主要为表面碎块状强风化层崩塌，塌方长度为</t>
    </r>
    <r>
      <rPr>
        <sz val="11"/>
        <color theme="1"/>
        <rFont val="宋体"/>
        <charset val="134"/>
      </rPr>
      <t>45米，现状边坡坡率为1：0.65左右，边坡最大高度约为23米,无防护措施，原边坡有部分防护为SNS柔性主动防护网，现已损坏，坡面仍有松散的土石方。</t>
    </r>
  </si>
  <si>
    <t>清除塌方，修整坡面，增设主动防护网</t>
  </si>
  <si>
    <t>K661+050</t>
  </si>
  <si>
    <t>K661+088</t>
  </si>
  <si>
    <t>塌方边坡为表面覆盖层为粉质黏土或全风化层，下伏为强风化岩层，塌方长度38米，现状边坡坡率约为1:0.9，边坡最大高度约为33米，无防护措施，坡面仍有松散的土石方；水沟损坏。</t>
  </si>
  <si>
    <t>清除塌方，修整坡面，挂网喷播</t>
  </si>
  <si>
    <t>S316</t>
  </si>
  <si>
    <t>本段落左右侧各一处塌方，塌方边坡为土质边坡，表层为粉质粘土，下伏强风化岩层，左边坡最大高度约10米，右侧塌方边坡高大高度约6米，左侧边坡长度约为30米，右侧边坡长度约为15米，植被茂密，左右侧塌方体土方未清除；左侧水沟损坏长60米，右侧水沟掩埋积水长15米。</t>
  </si>
  <si>
    <t>建议喷洒草籽防护</t>
  </si>
  <si>
    <t>塌方边坡为表面覆盖层为粉质黏土或全风化层，下伏为强风化岩层，边坡坡脚岩体破碎且不平整，坡面植被覆盖无防护措施，两级边坡，边坡最大高度约20米，边坡长度约为30米，岩体风化严重，出现岩土分界面大面积滑坡，且相邻塌方点岩体局部临空坡脚滑移开裂；植被茂密，塌后可见强风化岩层，边沟掩埋积水。</t>
  </si>
  <si>
    <t>清除塌方土体及清除松散土石方、削破滑移开裂坡脚岩体，修整边坡滑坡顶危陡土石方、设置挂网喷播基材、清理水沟掩埋土石方，恢复水沟。</t>
  </si>
  <si>
    <t>塌方边坡为表面覆盖层为粉质黏土或全风化层，下伏为强风化岩层，边坡最大高度约18米，边坡长度约为40米，坡面植被覆盖无防护措施，边坡较稳定，边坡塌后可见强风化岩层，坡面仍有松散的土石方；水沟损坏。</t>
  </si>
  <si>
    <t>清除塌方土体及清除松散土石方，修整边坡滑坡顶危陡土石方，设置挂网喷播基材，修复水沟30m。</t>
  </si>
  <si>
    <t>水毁</t>
  </si>
  <si>
    <t>受常流水冲刷，左侧水沟为土水沟，且淤积严重，长度约100m，右侧水沟冲刷严重损坏，长度约50m。</t>
  </si>
  <si>
    <r>
      <rPr>
        <sz val="11"/>
        <rFont val="宋体"/>
        <charset val="134"/>
      </rPr>
      <t>清除水沟淤积体，左侧修复水沟100m，增加盖板水沟45m，右侧修复水沟50m，修复护肩30m，路面边部被水掏空回填C25素砼3.6m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,挖除旧水泥砼路面并新建一道1-1.0米长12米圆管涵，恢复路面60m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。</t>
    </r>
  </si>
  <si>
    <t>G220</t>
  </si>
  <si>
    <t>K2100+215</t>
  </si>
  <si>
    <t>K2100+245</t>
  </si>
  <si>
    <t>塌方长度30米，塌方边坡为表面覆盖层为粉质黏土或全风化层，下伏为强风化岩层，现状边坡坡率为1:1.3左右，边坡最大高度约为11米，坡面仍有松散的土石方。</t>
  </si>
  <si>
    <t>清除塌方，修整坡面，边坡坡面挂网喷播基材，清理路侧原有边沟。</t>
  </si>
  <si>
    <t>K2102+140</t>
  </si>
  <si>
    <t>K2102+162</t>
  </si>
  <si>
    <t>塌方长度22米，塌方边坡为表面覆盖层为粉质黏土或全风化层，下伏为强风化岩层，现状边坡坡率为1:0.9左右，边坡最大高度约为10米，坡面仍有松散的土石方。</t>
  </si>
  <si>
    <t>K2102+547</t>
  </si>
  <si>
    <t>K2102+577</t>
  </si>
  <si>
    <t>塌方长度30米，塌方边坡为表面覆盖层为粉质黏土或全风化层，下伏为强风化岩层，现状边坡坡率为1:1.1左右，边坡最大高度约为16米，坡面植被茂密无防护措施，坡面仍有松散的土石方。</t>
  </si>
  <si>
    <t>K2104+830</t>
  </si>
  <si>
    <t>K2104+860</t>
  </si>
  <si>
    <t>塌方长度30米，塌方边坡为表面覆盖层为粉质黏土或全风化层，下伏为强风化岩层，现状边坡坡率为1:0.85左右，边坡最大高度约为32米，坡面植被覆盖无防护措施，坡面仍有松散的土石方。</t>
  </si>
  <si>
    <t>清除塌方，修整坡面，清理路侧原有边沟。</t>
  </si>
  <si>
    <t>K2105+817</t>
  </si>
  <si>
    <t>K2105+837</t>
  </si>
  <si>
    <t>塌方长度20米，塌方边坡为表面覆盖层为粉质黏土或全风化层，下伏为强风化岩层或中风化层，现状边坡坡率为1:0.8左右，边坡最大高度约为18米，坡面植被覆盖无防护措施，坡面仍有松散的土石方。</t>
  </si>
  <si>
    <t>K2118+510</t>
  </si>
  <si>
    <t>K2118+633</t>
  </si>
  <si>
    <t>路肩冲毁</t>
  </si>
  <si>
    <t>受常流水冲刷，水沟为土水沟，且淤积严重，部分路段路肩被冲毁，涵洞淤积堵塞，且孔径较小未能满足泄洪要求。</t>
  </si>
  <si>
    <t>清除水沟淤积体整平，新建水沟，新建护肩墙，挖除路侧接路，挖除旧水泥砼路面并拆除重建一道直径1-1米圆管涵，恢复原有路侧水泥路面。</t>
  </si>
  <si>
    <t>上犹县</t>
  </si>
  <si>
    <t>K622+840</t>
  </si>
  <si>
    <t>K622+860</t>
  </si>
  <si>
    <t>涵洞出水口冲毁及上边坡塌方</t>
  </si>
  <si>
    <t>4月30日突降暴雨，导致G357线K622+840处路左涵洞出水口急流槽冲毁，下边坡高约30米，路右山体塌方</t>
  </si>
  <si>
    <t>左涵洞出水口急流槽冲毁，处治措施为利用现有流水土沟渠，新建300cm*200cm急流槽50米。右山体滑坡，在边坡合适位置新建长20米墙高约7米路肩墙，钢护栏约20米，确保通组公路行车安全。</t>
  </si>
  <si>
    <t>K623+100</t>
  </si>
  <si>
    <t>K623+150</t>
  </si>
  <si>
    <t>4月30日突降暴雨，导致G357线K623+150右侧上边坡山体浅表层滑坡，边坡高度约25米，山顶为通组公路（原G357线老路）。</t>
  </si>
  <si>
    <t>处治措施为在边坡合适位置新建长20米墙高约7米路肩墙，钢护栏约20米，确保通组公路行车安全。</t>
  </si>
  <si>
    <t>S547</t>
  </si>
  <si>
    <t>K51+500</t>
  </si>
  <si>
    <t>K51+510</t>
  </si>
  <si>
    <t>涵洞出水口冲毁</t>
  </si>
  <si>
    <t>5月4日突降暴雨，导致S547线K51+500处涵洞出水口冲毁，连带涵洞出口两侧路基崩塌，水毁长度10米，该处下边坡高约18米。</t>
  </si>
  <si>
    <t>处治措施为重建涵洞出口，出口处新建120cm*80cm急流槽18米，涵洞两侧新建约4米高挡墙约15米长。</t>
  </si>
  <si>
    <t>S548</t>
  </si>
  <si>
    <t>K5+530</t>
  </si>
  <si>
    <t>K5+550</t>
  </si>
  <si>
    <t>上边坡结构物损毁</t>
  </si>
  <si>
    <t>5月29日连续降雨，导致上边坡第二节边坡框格梁及平台沟垮塌</t>
  </si>
  <si>
    <t>处治措施为修复原有框格梁，回填土后新建满堂式浆砌片石护坡200m2，平台沟50米。</t>
  </si>
  <si>
    <t>K16+035</t>
  </si>
  <si>
    <t>K16+045</t>
  </si>
  <si>
    <t>下边坡冲毁</t>
  </si>
  <si>
    <t>5月4日突降暴雨，S548线K16+030处下边坡急流槽冲毁，下边坡高约12米。</t>
  </si>
  <si>
    <t>处治措施为新建120cm*80cm急流槽约20米。</t>
  </si>
  <si>
    <t>K2024+780</t>
  </si>
  <si>
    <t>K2024+800</t>
  </si>
  <si>
    <t>桥梁桩基础冲刷</t>
  </si>
  <si>
    <t>连续降雨，导致芦阳三桥桥梁桩基础冲刷裸露，锥坡塌陷，挡墙基础掏空</t>
  </si>
  <si>
    <t>修复桥梁锥坡及桩基础，挡墙下部陶空处进行砼加固。</t>
  </si>
  <si>
    <t>南康区</t>
  </si>
  <si>
    <t>K596+230</t>
  </si>
  <si>
    <t>K596+260</t>
  </si>
  <si>
    <t>该处边坡较陡，且土质松软，4月13日强降雨造成G357线K596+230-K596+260连续两处发生塌方，后5月5日、6月20日该处也因雨水天气发生塌方，土方蔓延至路面，水沟损坏。</t>
  </si>
  <si>
    <t>边坡卸载，设置碎落台，恢复水沟，</t>
  </si>
  <si>
    <t>G105</t>
  </si>
  <si>
    <t>K2166+750</t>
  </si>
  <si>
    <t>K2166+820</t>
  </si>
  <si>
    <t>该处边坡较陡，且土质松软，4月30日因强降雨天气发生较大规模塌方，土方蔓延至路面，水沟损坏。</t>
  </si>
  <si>
    <t>削缓卸载、挂网、设置碎落台、恢复水沟</t>
  </si>
  <si>
    <t>龙南市</t>
  </si>
  <si>
    <t>K2250+780</t>
  </si>
  <si>
    <t>K2250+842</t>
  </si>
  <si>
    <t>上边坡塌方、落石</t>
  </si>
  <si>
    <t>塌方、落石边坡为表面全风化层，下伏为强风化岩层，塌方长度62米，现状边坡坡率约为1:0.9，边坡最大高度约为35米，无防护措施，坡面仍有松散的土石方。</t>
  </si>
  <si>
    <t>清理危石、增设主动防护网</t>
  </si>
  <si>
    <t>K2270+700</t>
  </si>
  <si>
    <t>K2270+725</t>
  </si>
  <si>
    <t>受5月份至6月份期间雨季天气影响，该处上边坡塌方，塌方长约为25米，高约为9米</t>
  </si>
  <si>
    <t>清理边坡、增设3米高挡墙</t>
  </si>
  <si>
    <t>K2272+590</t>
  </si>
  <si>
    <t>K2272+625</t>
  </si>
  <si>
    <t>受5月份至6月份期间雨季天气影响，土质上边坡塌方，塌方长约为35米，高约为20米</t>
  </si>
  <si>
    <t>清理边坡、增设护面墙</t>
  </si>
  <si>
    <t>K2279+030</t>
  </si>
  <si>
    <t>K2279+100</t>
  </si>
  <si>
    <t>该处上边坡稳定性差，受5月份至6月份雨季天气影响，雨水渗入土质上边坡膨胀滑动位移，造成边沟受到上边坡的滑动挤压损毁，边沟损毁长度为70米。</t>
  </si>
  <si>
    <t>增设护面墙，修复挤压灾毁的路堑排水边沟长70m。</t>
  </si>
  <si>
    <t>K2283+296</t>
  </si>
  <si>
    <t>K2283+376</t>
  </si>
  <si>
    <t>受5月份至6月份雨季天气影响，该处上边坡塌方，塌方长度约为80米，高度约为15米，该处无排水边沟。</t>
  </si>
  <si>
    <t>增设长80m挡土墙，增设排水沟80m。</t>
  </si>
  <si>
    <t>K2293+024</t>
  </si>
  <si>
    <t>K2293+055</t>
  </si>
  <si>
    <t>该处上边坡稳定性差，受5月份至6月份雨季天气影响，雨水渗入土质上边坡膨胀塌方至路面处，塌方长度约为31米，高约为17米</t>
  </si>
  <si>
    <t>增设长31m挡土墙。</t>
  </si>
  <si>
    <t>K63+462</t>
  </si>
  <si>
    <t>K63+557</t>
  </si>
  <si>
    <t>塌方、落石边坡为表面全风化层，下伏为强风化岩层，塌方、落石长度约为95米，现状边坡坡率近为11:0.9，边坡最大高度约为30米，无防护措施，坡面仍有松散的土石方。</t>
  </si>
  <si>
    <t>K64+940</t>
  </si>
  <si>
    <t>K65+079</t>
  </si>
  <si>
    <t>塌方、落石边坡为表面全风化层，下伏为强风化岩层，塌方、落石长度约为139米，现状边坡坡率近为垂直，边坡最大高度约为37米，无防护措施，坡面仍有松散的土石方。</t>
  </si>
  <si>
    <t>安远县</t>
  </si>
  <si>
    <t>K576+500</t>
  </si>
  <si>
    <t>K576+505</t>
  </si>
  <si>
    <t>涵洞堵塞</t>
  </si>
  <si>
    <t>因暴雨后引发山洪水及其携带的大量垃圾和泥浆，该处涵洞完全被掩埋堵塞，已失去其使用功能，山洪水不能及时排走，部分水沿着道路纵坡经右侧水沟一直流至K577+940处涵洞，另一部分漫过路面冲毁道路左侧路基。因涵洞进水口积水已有4-5米深，涵洞下游河床已被抬高约6-7米，该处涵洞被完全掩埋堵塞，清理非常困难，我分中心已组织挖机对涵洞出水口和河道进行清理，因积土太厚，清理效果不理想。清理后，大量土方无处堆放，涵洞出水口挖得太深、两侧边清边塌，导致路基边坡塌方，清理老涵洞未能达到预期效果。</t>
  </si>
  <si>
    <t>重建该处涵洞:新建70米长便道；拆除左右砼护栏，破板挖开路基重建3*3米盖板涵；涵洞进水口洞口两侧设置砼一字墙，出水口设置急流槽;进水口新增检查踏步，在下游适合位置新建拦水坝</t>
  </si>
  <si>
    <t>K577+320</t>
  </si>
  <si>
    <t xml:space="preserve"> K577+340</t>
  </si>
  <si>
    <t>上边坡、下边坡塌方</t>
  </si>
  <si>
    <t>左侧路基下边坡及右侧路基上边坡表面揭露为粉质黏土边坡,原坡面无防护措施，受6月16日暴雨天气影响，及上游K576+500处涵洞被掩埋已失去泄洪功能，山洪水沿着右侧土沟流下，该处下边坡被冲毁，造成边坡滑坡，路基掏空，其中有8米长，2米宽的路面已悬空，无填土路基支撑，以及部分排水沟被冲毁。灾毁边坡长20米，最大高度约17米；该处上边坡坡脚被冲毁，带动坡面出现边坡滑坡。灾毁边坡长20 米，最大高度约21米。</t>
  </si>
  <si>
    <t>坡脚新建5m高路堤墙，回填路基土方，坡面用浆砌片石护坡，检查踏步，拆除15m长砼护栏及重建20米长砼护栏，路面钻孔灌注混凝土；上边坡坡脚设置路堑墙，坡面刷坡修整，修整后挂网喷混，新建截水沟</t>
  </si>
  <si>
    <t>K577+930</t>
  </si>
  <si>
    <t>K577+940</t>
  </si>
  <si>
    <t>路基下边坡掏空</t>
  </si>
  <si>
    <t>右侧路基下边坡表面揭露为粉质黏土边坡，原坡面无防护措施，受6月16日暴雨天气影响，K576+450-K577+950 段右侧排水均汇集K577+940处，使该处下边坡坡面被山洪冲毁，路基掏空。灾毁边坡长10米。</t>
  </si>
  <si>
    <t>恢复上游排水设施，该处灾毁点回填土方即可</t>
  </si>
  <si>
    <t>K576+450</t>
  </si>
  <si>
    <t>水沟损坏</t>
  </si>
  <si>
    <t>受6月16日暴雨天气影响，及K576+500处涵洞被掩埋已失去泄洪功能，部分水沿着道路纵坡经右侧水沟一直流至K577+940处涵洞，大量泥浆把沿线涵洞进口掩埋；沿线水沟大部分为土水沟，部分加固混凝土水沟或浆砌水沟均已被冲毁。</t>
  </si>
  <si>
    <t>掩埋涵洞进口处找到进水口，设置跌水井，沿线涵洞重建砼水沟，合计1180米</t>
  </si>
  <si>
    <t>K583+150</t>
  </si>
  <si>
    <t>K583+200</t>
  </si>
  <si>
    <t>因雨水长期的冲刷，土质含水量饱和，导致该处左侧路堑边坡出现滑坡，该边坡表面揭露为粉质黏土,边坡最大塌方高度约20米，边坡坡面在垂直高度约20米处有一明显裂缝，存在再次塌方隐患。</t>
  </si>
  <si>
    <t>修坡，分三级平台、四级边坡，修坡后坡面采用满铺浆砌片石护坡进行防护；完善排水设施，重建平台沟、检查踏步及路面边沟</t>
  </si>
  <si>
    <t>K584+630</t>
  </si>
  <si>
    <t>K584+650</t>
  </si>
  <si>
    <t>边沟冲毁</t>
  </si>
  <si>
    <t>该路段左侧原有土质边沟，因进来雨水较多，导致该边沟被冲毁，长度合计约62米，出口急流槽约8米（洞口与边沟高差约2米）。</t>
  </si>
  <si>
    <t>80*60出口急流槽8米，并注意边沟与急流槽过渡</t>
  </si>
  <si>
    <t>K588+442</t>
  </si>
  <si>
    <t>K588+466</t>
  </si>
  <si>
    <t>因雨水长期的冲刷，土质含水量饱和，导致该处左侧路堑边坡出现塌方，该边坡表面揭露为粉质黏土,边坡最大塌方高度约12米。</t>
  </si>
  <si>
    <t>边坡卸载，在边坡底部增设3米高路堑墙，路堑墙以上部分进行挂网植草防护，坡面增加一处检查踏步，重建路面边沟</t>
  </si>
  <si>
    <t>K56+630</t>
  </si>
  <si>
    <t>K56+676</t>
  </si>
  <si>
    <t>因近来雨水较多，导致该处左侧路堑边坡出现塌方，该边坡表面K56+630~K56+660桩号30米揭露为破碎风化石，岩层不稳定，K56+660~K56+676桩号16米为粉质黏土,边坡最大塌方高度约22米，塌方后边坡坡率为1:0.5~0.7，边坡坡面及顶部仍有松散石方及松土，存在再次塌方隐患。</t>
  </si>
  <si>
    <t>修坡，新建3米高路堑墙46米，路堑墙以上一级坡采用浆砌片石护面墙防护，二级及以上边坡采用挂网喷播基材植被进行防护；完善排水设施，增设截水沟、平台沟及重建路面边沟</t>
  </si>
  <si>
    <t>兴国县</t>
  </si>
  <si>
    <t>G238</t>
  </si>
  <si>
    <t>K302+900</t>
  </si>
  <si>
    <t>K303+060</t>
  </si>
  <si>
    <t>路基、路面开裂、排水设施损毁</t>
  </si>
  <si>
    <t>路基、路面开裂，缝宽最宽有 9cm；2.防撞墙有明显下沉，部分防撞墙下沉高度约 10cm，防撞墙与路面、路肩相接处有明显裂缝；3.防撞墙底部设有 PVC 管排水已丧失排水功能；4.路左侧为下边坡预制块骨架护坡因植被生长挤压变形、预制块错位，局部边坡有多次开裂、滑塌情况，一些裂缝、滑塌为原有裂缝，部分裂缝为本次裂缝；5.K303+030 处钢筋混凝土圆管涵路右侧进水口前 10m 左右处有一积水坑，积水坑标高比涵洞进水口低，造成积水现象；6.K302+900 处一道圆管涵出口急流槽损坏，造成路基边坡多处存在局部塌陷现象。</t>
  </si>
  <si>
    <t>1.对K302+900~K303+060段左侧路基二级边坡处设置反压护道。
2.对 K303+030 涵洞进水口处及 K302+900 涵洞进水口存在积水的地方进行回填，对K302+900涵洞出水口水沟急流槽进行修复，与坡底现有浆砌片石排水沟相接。
3.对路面、路基现有明显裂缝处进行压密注浆处理。具体方案待专家论证</t>
  </si>
  <si>
    <t>新增，具体方案待专家论证</t>
  </si>
  <si>
    <t>S449</t>
  </si>
  <si>
    <t>K51+050</t>
  </si>
  <si>
    <t>K51+100</t>
  </si>
  <si>
    <t xml:space="preserve">1、边坡分级与刷坡:对边坡进行分级处理，共分为两级，每级坡高均设定为8米。各级边坡按照预定的坡比进行刷坡作业，以确保边坡的稳定性。
2、一级边坡加固措施:在一级边坡的坡脚位置，设置一道外露高度为2米的路堑挡土墙，旨在有效阻挡土体下滑，增强边坡底部的稳定性。紧接着在挡土墙上方，构建一道高度为6米的护面墙，护面墙的设置将进一步加固边坡 表面，防止雨水冲刷和风化侵蚀，同时控制坡率为 1:0.75，确保结构安全合理。
3、二级边坡生态防护:二级边坡采用 8 米的坡高设计，坡率调整为 1:1，以减轻边坡自重压力。 为实现生态与防护的双重目标，二级边坡采用挂网植草灌的防护方式，通过草灌、植被
的根系固定土壤，减少水土流失，同时美化环境，促进生态平衡。 
4、现状水沟恢复重建: 鉴于现状道路右侧水沟已损坏，为避免雨季积水对边坡及道路造成进一步损害，需对水沟进行恢复重建处理。重建工程将覆盖 60 米的长度，确保水沟恢复其原有的排水功能，有效引导雨水排放，保护边坡及道路安全。
</t>
  </si>
  <si>
    <t>K62+625</t>
  </si>
  <si>
    <t>K62+640</t>
  </si>
  <si>
    <t>路基冲毁</t>
  </si>
  <si>
    <t>下边坡路基冲毁</t>
  </si>
  <si>
    <t>拟采用现浇C25砼混凝土恢复挡土墙，长约15m、高约2.5m，钢护栏12米</t>
  </si>
  <si>
    <t>定南县</t>
  </si>
  <si>
    <t>S456</t>
  </si>
  <si>
    <t>K21+980</t>
  </si>
  <si>
    <t>K22+029</t>
  </si>
  <si>
    <t>路基掏空</t>
  </si>
  <si>
    <t>受格美台风影响，造成该段路基掏空，护栏立柱外露</t>
  </si>
  <si>
    <t>新建3.5米高混凝土路肩挡墙</t>
  </si>
  <si>
    <t>受格美台风影响发生路基掏空，建议按灾毁恢复重建应急工程实施。已通过省补初审</t>
  </si>
  <si>
    <t>K22+156</t>
  </si>
  <si>
    <t>K22+175</t>
  </si>
  <si>
    <t>增设修复迳脑二桥导流墙</t>
  </si>
  <si>
    <t>K23+600</t>
  </si>
  <si>
    <t>K23+680</t>
  </si>
  <si>
    <t>新建H=4米，L=80米路肩挡墙，恢复波形护栏及路面</t>
  </si>
  <si>
    <t>宁都县</t>
  </si>
  <si>
    <t>S451</t>
  </si>
  <si>
    <t>K28+400</t>
  </si>
  <si>
    <t>K28+440</t>
  </si>
  <si>
    <t>4月7日发生崩塌，塌方量约300方，坡陡坡面松散不稳定，有进一步坍塌风险。</t>
  </si>
  <si>
    <t>卸载边坡，新建混凝土挡土墙</t>
  </si>
  <si>
    <t>于都县</t>
  </si>
  <si>
    <t>S217</t>
  </si>
  <si>
    <t>K9+088</t>
  </si>
  <si>
    <t>K9+150</t>
  </si>
  <si>
    <t>存在塌方、滑塌风险，有3处电杆，其中两处在滑塌坡顶处</t>
  </si>
  <si>
    <t>清理边坡塌方，平整坡面，增设路堑C20砼挡土墙，设置砼边沟坡面采用挂网喷播基材进行坡面防护，
增设设置急流槽，坡顶设置截水沟。</t>
  </si>
  <si>
    <t>K9+221</t>
  </si>
  <si>
    <t>K9+257</t>
  </si>
  <si>
    <t>存在塌方、滑塌风险，山顶有电杆，距离边坡3米</t>
  </si>
  <si>
    <t>清理边坡松散土方，放缓平整坡面，边坡坡率采用1:1.25，设挖方平台，第一、二级边坡均采用挂网喷播基材进行坡面防护，坡面采用喷播草籽或挂网喷播基材进行坡面防护，增设平台截水沟及急流槽。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</si>
</sst>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  <numFmt numFmtId="178" formatCode="\K0\+000"/>
    <numFmt numFmtId="179" formatCode="\K0.000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b/>
      <sz val="24"/>
      <name val="宋体"/>
      <charset val="134"/>
    </font>
    <font>
      <sz val="24"/>
      <name val="宋体"/>
      <charset val="134"/>
    </font>
    <font>
      <b/>
      <sz val="12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31" fillId="0" borderId="0"/>
    <xf numFmtId="0" fontId="11" fillId="0" borderId="0">
      <alignment vertical="center"/>
    </xf>
    <xf numFmtId="0" fontId="11" fillId="0" borderId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177" fontId="3" fillId="0" borderId="2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1 2 4" xfId="50"/>
    <cellStyle name="常规 2" xfId="51"/>
    <cellStyle name="常规 3" xfId="52"/>
    <cellStyle name="常规 8" xfId="5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%20&#26446;&#38742;&#21326;\2024&#24180;\&#36814;&#22269;&#35780;&#26725;&#26753;\%20&#28165;&#21333;&#20837;&#24211;\\\home\user\&#26700;&#38754;\E:\&#26725;&#26753;&#32508;&#21512;&#20449;&#24687;&#21015;&#34920;-&#36195;&#24030;&#24066;&#20844;&#36335;&#21457;&#23637;&#20013;&#24515;&#20110;&#37117;&#20998;&#20013;&#2451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Ranges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89"/>
  <sheetViews>
    <sheetView tabSelected="1" view="pageBreakPreview" zoomScale="85" zoomScaleNormal="85" workbookViewId="0">
      <pane ySplit="1" topLeftCell="A2" activePane="bottomLeft" state="frozen"/>
      <selection/>
      <selection pane="bottomLeft" activeCell="J8" sqref="J8"/>
    </sheetView>
  </sheetViews>
  <sheetFormatPr defaultColWidth="9" defaultRowHeight="13.5"/>
  <cols>
    <col min="1" max="1" width="4.5" style="4" customWidth="1"/>
    <col min="2" max="2" width="7.25" style="4" customWidth="1"/>
    <col min="3" max="3" width="6.625" style="4" customWidth="1"/>
    <col min="4" max="5" width="10.625" style="11" customWidth="1"/>
    <col min="6" max="6" width="11.25" style="4" customWidth="1"/>
    <col min="7" max="7" width="7.78333333333333" style="4" customWidth="1"/>
    <col min="8" max="8" width="9.88333333333333" style="12" customWidth="1"/>
    <col min="9" max="9" width="66.7583333333333" style="4" customWidth="1"/>
    <col min="10" max="10" width="59" style="3" customWidth="1"/>
    <col min="11" max="11" width="9.125" style="3" customWidth="1"/>
    <col min="12" max="13" width="14" style="4" customWidth="1"/>
    <col min="14" max="19" width="9" style="4"/>
    <col min="20" max="30" width="9" style="1"/>
    <col min="31" max="31" width="12.625" style="1"/>
    <col min="32" max="16384" width="9" style="1"/>
  </cols>
  <sheetData>
    <row r="1" s="1" customFormat="1" ht="57" customHeight="1" spans="1:19">
      <c r="A1" s="13" t="s">
        <v>0</v>
      </c>
      <c r="B1" s="13"/>
      <c r="C1" s="13"/>
      <c r="D1" s="14"/>
      <c r="E1" s="14"/>
      <c r="F1" s="15"/>
      <c r="G1" s="13"/>
      <c r="H1" s="16"/>
      <c r="I1" s="13"/>
      <c r="J1" s="45"/>
      <c r="K1" s="45"/>
      <c r="L1" s="4"/>
      <c r="M1" s="4"/>
      <c r="N1" s="4"/>
      <c r="O1" s="4"/>
      <c r="P1" s="4"/>
      <c r="Q1" s="4"/>
      <c r="R1" s="4"/>
      <c r="S1" s="4"/>
    </row>
    <row r="2" s="2" customFormat="1" ht="69.95" customHeight="1" spans="1:12">
      <c r="A2" s="17" t="s">
        <v>1</v>
      </c>
      <c r="B2" s="17" t="s">
        <v>2</v>
      </c>
      <c r="C2" s="17" t="s">
        <v>3</v>
      </c>
      <c r="D2" s="18" t="s">
        <v>4</v>
      </c>
      <c r="E2" s="18" t="s">
        <v>5</v>
      </c>
      <c r="F2" s="17" t="s">
        <v>6</v>
      </c>
      <c r="G2" s="17" t="s">
        <v>7</v>
      </c>
      <c r="H2" s="19" t="s">
        <v>8</v>
      </c>
      <c r="I2" s="17" t="s">
        <v>9</v>
      </c>
      <c r="J2" s="17" t="s">
        <v>10</v>
      </c>
      <c r="K2" s="17" t="s">
        <v>11</v>
      </c>
      <c r="L2" s="7"/>
    </row>
    <row r="3" s="2" customFormat="1" ht="39" customHeight="1" spans="1:12">
      <c r="A3" s="20" t="s">
        <v>12</v>
      </c>
      <c r="B3" s="20"/>
      <c r="C3" s="20"/>
      <c r="D3" s="21"/>
      <c r="E3" s="21"/>
      <c r="F3" s="22"/>
      <c r="G3" s="20"/>
      <c r="H3" s="23">
        <f>H4+H31+H34+H49+H56+H59+H68+H77+H81+H85+H87</f>
        <v>2924.7504</v>
      </c>
      <c r="I3" s="20"/>
      <c r="J3" s="20"/>
      <c r="K3" s="20"/>
      <c r="L3" s="7"/>
    </row>
    <row r="4" s="2" customFormat="1" ht="42" customHeight="1" spans="1:12">
      <c r="A4" s="24" t="s">
        <v>13</v>
      </c>
      <c r="B4" s="24"/>
      <c r="C4" s="24"/>
      <c r="D4" s="21"/>
      <c r="E4" s="21"/>
      <c r="F4" s="22"/>
      <c r="G4" s="20"/>
      <c r="H4" s="23">
        <f>SUM(H5:H30)</f>
        <v>658</v>
      </c>
      <c r="I4" s="20"/>
      <c r="J4" s="20"/>
      <c r="K4" s="20"/>
      <c r="L4" s="7"/>
    </row>
    <row r="5" s="3" customFormat="1" ht="51" customHeight="1" spans="1:11">
      <c r="A5" s="22">
        <v>1</v>
      </c>
      <c r="B5" s="25" t="s">
        <v>13</v>
      </c>
      <c r="C5" s="22" t="s">
        <v>14</v>
      </c>
      <c r="D5" s="26" t="s">
        <v>15</v>
      </c>
      <c r="E5" s="26" t="s">
        <v>16</v>
      </c>
      <c r="F5" s="22" t="s">
        <v>17</v>
      </c>
      <c r="G5" s="22">
        <v>0.015</v>
      </c>
      <c r="H5" s="27">
        <v>9</v>
      </c>
      <c r="I5" s="22" t="s">
        <v>18</v>
      </c>
      <c r="J5" s="46" t="s">
        <v>19</v>
      </c>
      <c r="K5" s="47"/>
    </row>
    <row r="6" s="4" customFormat="1" ht="54.95" customHeight="1" spans="1:11">
      <c r="A6" s="25">
        <v>2</v>
      </c>
      <c r="B6" s="25"/>
      <c r="C6" s="22"/>
      <c r="D6" s="28" t="s">
        <v>20</v>
      </c>
      <c r="E6" s="28" t="s">
        <v>21</v>
      </c>
      <c r="F6" s="22" t="s">
        <v>17</v>
      </c>
      <c r="G6" s="25">
        <v>0.02</v>
      </c>
      <c r="H6" s="29">
        <v>10</v>
      </c>
      <c r="I6" s="22" t="s">
        <v>18</v>
      </c>
      <c r="J6" s="46" t="s">
        <v>22</v>
      </c>
      <c r="K6" s="47"/>
    </row>
    <row r="7" s="4" customFormat="1" ht="54.95" customHeight="1" spans="1:11">
      <c r="A7" s="22">
        <v>3</v>
      </c>
      <c r="B7" s="25"/>
      <c r="C7" s="22"/>
      <c r="D7" s="28" t="s">
        <v>23</v>
      </c>
      <c r="E7" s="28" t="s">
        <v>24</v>
      </c>
      <c r="F7" s="22" t="s">
        <v>25</v>
      </c>
      <c r="G7" s="25">
        <v>0.018</v>
      </c>
      <c r="H7" s="29">
        <v>27</v>
      </c>
      <c r="I7" s="22" t="s">
        <v>26</v>
      </c>
      <c r="J7" s="46" t="s">
        <v>27</v>
      </c>
      <c r="K7" s="47"/>
    </row>
    <row r="8" s="5" customFormat="1" ht="49.5" customHeight="1" spans="1:13">
      <c r="A8" s="22">
        <v>4</v>
      </c>
      <c r="B8" s="25"/>
      <c r="C8" s="22"/>
      <c r="D8" s="25" t="s">
        <v>28</v>
      </c>
      <c r="E8" s="25" t="s">
        <v>29</v>
      </c>
      <c r="F8" s="22" t="s">
        <v>17</v>
      </c>
      <c r="G8" s="25">
        <v>0.02</v>
      </c>
      <c r="H8" s="29">
        <v>18</v>
      </c>
      <c r="I8" s="25" t="s">
        <v>30</v>
      </c>
      <c r="J8" s="48" t="s">
        <v>31</v>
      </c>
      <c r="K8" s="47"/>
      <c r="M8" s="49"/>
    </row>
    <row r="9" s="5" customFormat="1" ht="49.5" customHeight="1" spans="1:13">
      <c r="A9" s="25">
        <v>5</v>
      </c>
      <c r="B9" s="25"/>
      <c r="C9" s="22"/>
      <c r="D9" s="25" t="s">
        <v>32</v>
      </c>
      <c r="E9" s="25" t="s">
        <v>33</v>
      </c>
      <c r="F9" s="30" t="s">
        <v>34</v>
      </c>
      <c r="G9" s="25">
        <v>0.018</v>
      </c>
      <c r="H9" s="29">
        <v>40</v>
      </c>
      <c r="I9" s="25" t="s">
        <v>35</v>
      </c>
      <c r="J9" s="46" t="s">
        <v>36</v>
      </c>
      <c r="K9" s="47"/>
      <c r="M9" s="4"/>
    </row>
    <row r="10" s="4" customFormat="1" ht="44.1" customHeight="1" spans="1:11">
      <c r="A10" s="22">
        <v>6</v>
      </c>
      <c r="B10" s="25"/>
      <c r="C10" s="22"/>
      <c r="D10" s="28" t="s">
        <v>37</v>
      </c>
      <c r="E10" s="28" t="s">
        <v>38</v>
      </c>
      <c r="F10" s="22" t="s">
        <v>17</v>
      </c>
      <c r="G10" s="25">
        <v>0.03</v>
      </c>
      <c r="H10" s="29">
        <v>18</v>
      </c>
      <c r="I10" s="25" t="s">
        <v>39</v>
      </c>
      <c r="J10" s="50" t="s">
        <v>40</v>
      </c>
      <c r="K10" s="47"/>
    </row>
    <row r="11" s="6" customFormat="1" ht="45" customHeight="1" spans="1:11">
      <c r="A11" s="22">
        <v>7</v>
      </c>
      <c r="B11" s="25"/>
      <c r="C11" s="22"/>
      <c r="D11" s="31" t="s">
        <v>41</v>
      </c>
      <c r="E11" s="31" t="s">
        <v>42</v>
      </c>
      <c r="F11" s="30" t="s">
        <v>34</v>
      </c>
      <c r="G11" s="30">
        <v>0.117</v>
      </c>
      <c r="H11" s="32">
        <v>15</v>
      </c>
      <c r="I11" s="30" t="s">
        <v>43</v>
      </c>
      <c r="J11" s="51" t="s">
        <v>44</v>
      </c>
      <c r="K11" s="47"/>
    </row>
    <row r="12" s="6" customFormat="1" ht="51" customHeight="1" spans="1:11">
      <c r="A12" s="25">
        <v>8</v>
      </c>
      <c r="B12" s="25"/>
      <c r="C12" s="22"/>
      <c r="D12" s="31" t="s">
        <v>45</v>
      </c>
      <c r="E12" s="31" t="s">
        <v>46</v>
      </c>
      <c r="F12" s="30" t="s">
        <v>47</v>
      </c>
      <c r="G12" s="30">
        <v>0.067</v>
      </c>
      <c r="H12" s="32">
        <v>154</v>
      </c>
      <c r="I12" s="30" t="s">
        <v>48</v>
      </c>
      <c r="J12" s="51" t="s">
        <v>49</v>
      </c>
      <c r="K12" s="47"/>
    </row>
    <row r="13" s="3" customFormat="1" ht="51" customHeight="1" spans="1:11">
      <c r="A13" s="22">
        <v>9</v>
      </c>
      <c r="B13" s="25"/>
      <c r="C13" s="22"/>
      <c r="D13" s="26" t="s">
        <v>50</v>
      </c>
      <c r="E13" s="26" t="s">
        <v>51</v>
      </c>
      <c r="F13" s="22" t="s">
        <v>47</v>
      </c>
      <c r="G13" s="22">
        <v>0.031</v>
      </c>
      <c r="H13" s="27">
        <v>72</v>
      </c>
      <c r="I13" s="22" t="s">
        <v>48</v>
      </c>
      <c r="J13" s="52" t="s">
        <v>49</v>
      </c>
      <c r="K13" s="22"/>
    </row>
    <row r="14" s="3" customFormat="1" ht="57" customHeight="1" spans="1:11">
      <c r="A14" s="22">
        <v>10</v>
      </c>
      <c r="B14" s="25"/>
      <c r="C14" s="22" t="s">
        <v>52</v>
      </c>
      <c r="D14" s="26" t="s">
        <v>53</v>
      </c>
      <c r="E14" s="26" t="s">
        <v>54</v>
      </c>
      <c r="F14" s="22" t="s">
        <v>17</v>
      </c>
      <c r="G14" s="22">
        <v>0.019</v>
      </c>
      <c r="H14" s="27">
        <v>7</v>
      </c>
      <c r="I14" s="22" t="s">
        <v>55</v>
      </c>
      <c r="J14" s="46" t="s">
        <v>56</v>
      </c>
      <c r="K14" s="47"/>
    </row>
    <row r="15" s="3" customFormat="1" ht="51" customHeight="1" spans="1:11">
      <c r="A15" s="25">
        <v>11</v>
      </c>
      <c r="B15" s="25"/>
      <c r="C15" s="22"/>
      <c r="D15" s="26" t="s">
        <v>57</v>
      </c>
      <c r="E15" s="26" t="s">
        <v>58</v>
      </c>
      <c r="F15" s="22" t="s">
        <v>17</v>
      </c>
      <c r="G15" s="22">
        <v>0.037</v>
      </c>
      <c r="H15" s="27">
        <v>15</v>
      </c>
      <c r="I15" s="22" t="s">
        <v>55</v>
      </c>
      <c r="J15" s="46" t="s">
        <v>59</v>
      </c>
      <c r="K15" s="47"/>
    </row>
    <row r="16" s="4" customFormat="1" ht="47.1" customHeight="1" spans="1:11">
      <c r="A16" s="22">
        <v>12</v>
      </c>
      <c r="B16" s="25"/>
      <c r="C16" s="22"/>
      <c r="D16" s="28" t="s">
        <v>60</v>
      </c>
      <c r="E16" s="28" t="s">
        <v>61</v>
      </c>
      <c r="F16" s="22" t="s">
        <v>17</v>
      </c>
      <c r="G16" s="25">
        <v>0.013</v>
      </c>
      <c r="H16" s="29">
        <v>9</v>
      </c>
      <c r="I16" s="22" t="s">
        <v>62</v>
      </c>
      <c r="J16" s="53" t="s">
        <v>63</v>
      </c>
      <c r="K16" s="47"/>
    </row>
    <row r="17" s="3" customFormat="1" ht="51" customHeight="1" spans="1:11">
      <c r="A17" s="22">
        <v>13</v>
      </c>
      <c r="B17" s="25"/>
      <c r="C17" s="22"/>
      <c r="D17" s="26" t="s">
        <v>64</v>
      </c>
      <c r="E17" s="26" t="s">
        <v>65</v>
      </c>
      <c r="F17" s="22" t="s">
        <v>17</v>
      </c>
      <c r="G17" s="22">
        <v>0.03</v>
      </c>
      <c r="H17" s="27">
        <v>8</v>
      </c>
      <c r="I17" s="22" t="s">
        <v>55</v>
      </c>
      <c r="J17" s="46" t="s">
        <v>66</v>
      </c>
      <c r="K17" s="47"/>
    </row>
    <row r="18" s="3" customFormat="1" ht="51" customHeight="1" spans="1:11">
      <c r="A18" s="25">
        <v>14</v>
      </c>
      <c r="B18" s="25"/>
      <c r="C18" s="22"/>
      <c r="D18" s="26" t="s">
        <v>67</v>
      </c>
      <c r="E18" s="26" t="s">
        <v>68</v>
      </c>
      <c r="F18" s="22" t="s">
        <v>17</v>
      </c>
      <c r="G18" s="22">
        <v>0.021</v>
      </c>
      <c r="H18" s="27">
        <v>7</v>
      </c>
      <c r="I18" s="22" t="s">
        <v>55</v>
      </c>
      <c r="J18" s="46" t="s">
        <v>69</v>
      </c>
      <c r="K18" s="47"/>
    </row>
    <row r="19" s="4" customFormat="1" ht="47.1" customHeight="1" spans="1:11">
      <c r="A19" s="22">
        <v>15</v>
      </c>
      <c r="B19" s="25"/>
      <c r="C19" s="22"/>
      <c r="D19" s="28" t="s">
        <v>70</v>
      </c>
      <c r="E19" s="28" t="s">
        <v>71</v>
      </c>
      <c r="F19" s="22" t="s">
        <v>17</v>
      </c>
      <c r="G19" s="25">
        <v>0.03</v>
      </c>
      <c r="H19" s="29">
        <v>11</v>
      </c>
      <c r="I19" s="22" t="s">
        <v>62</v>
      </c>
      <c r="J19" s="53" t="s">
        <v>72</v>
      </c>
      <c r="K19" s="47"/>
    </row>
    <row r="20" s="4" customFormat="1" ht="47.1" customHeight="1" spans="1:11">
      <c r="A20" s="25">
        <v>16</v>
      </c>
      <c r="B20" s="25"/>
      <c r="C20" s="22"/>
      <c r="D20" s="28" t="s">
        <v>73</v>
      </c>
      <c r="E20" s="28" t="s">
        <v>74</v>
      </c>
      <c r="F20" s="22" t="s">
        <v>75</v>
      </c>
      <c r="G20" s="25">
        <v>0.391</v>
      </c>
      <c r="H20" s="29">
        <v>42</v>
      </c>
      <c r="I20" s="22" t="s">
        <v>76</v>
      </c>
      <c r="J20" s="53" t="s">
        <v>77</v>
      </c>
      <c r="K20" s="47" t="s">
        <v>78</v>
      </c>
    </row>
    <row r="21" s="4" customFormat="1" ht="47.1" customHeight="1" spans="1:11">
      <c r="A21" s="22">
        <v>17</v>
      </c>
      <c r="B21" s="25"/>
      <c r="C21" s="25" t="s">
        <v>79</v>
      </c>
      <c r="D21" s="28" t="s">
        <v>80</v>
      </c>
      <c r="E21" s="28" t="s">
        <v>81</v>
      </c>
      <c r="F21" s="22" t="s">
        <v>17</v>
      </c>
      <c r="G21" s="25">
        <v>0.025</v>
      </c>
      <c r="H21" s="29">
        <v>14</v>
      </c>
      <c r="I21" s="22" t="s">
        <v>82</v>
      </c>
      <c r="J21" s="53" t="s">
        <v>83</v>
      </c>
      <c r="K21" s="47"/>
    </row>
    <row r="22" s="4" customFormat="1" ht="47.1" customHeight="1" spans="1:11">
      <c r="A22" s="25">
        <v>18</v>
      </c>
      <c r="B22" s="25"/>
      <c r="C22" s="25"/>
      <c r="D22" s="28" t="s">
        <v>84</v>
      </c>
      <c r="E22" s="28" t="s">
        <v>85</v>
      </c>
      <c r="F22" s="22" t="s">
        <v>86</v>
      </c>
      <c r="G22" s="25">
        <v>0.014</v>
      </c>
      <c r="H22" s="29">
        <v>7</v>
      </c>
      <c r="I22" s="22" t="s">
        <v>87</v>
      </c>
      <c r="J22" s="53" t="s">
        <v>88</v>
      </c>
      <c r="K22" s="47"/>
    </row>
    <row r="23" s="4" customFormat="1" ht="66" customHeight="1" spans="1:11">
      <c r="A23" s="22">
        <v>19</v>
      </c>
      <c r="B23" s="25"/>
      <c r="C23" s="25"/>
      <c r="D23" s="28" t="s">
        <v>89</v>
      </c>
      <c r="E23" s="28" t="s">
        <v>90</v>
      </c>
      <c r="F23" s="22" t="s">
        <v>17</v>
      </c>
      <c r="G23" s="25">
        <v>0.06</v>
      </c>
      <c r="H23" s="29">
        <v>34</v>
      </c>
      <c r="I23" s="22" t="s">
        <v>91</v>
      </c>
      <c r="J23" s="46" t="s">
        <v>92</v>
      </c>
      <c r="K23" s="47"/>
    </row>
    <row r="24" s="4" customFormat="1" ht="66" customHeight="1" spans="1:11">
      <c r="A24" s="25">
        <v>20</v>
      </c>
      <c r="B24" s="25"/>
      <c r="C24" s="25"/>
      <c r="D24" s="28" t="s">
        <v>93</v>
      </c>
      <c r="E24" s="22" t="s">
        <v>94</v>
      </c>
      <c r="F24" s="22" t="s">
        <v>95</v>
      </c>
      <c r="G24" s="25">
        <v>0.014</v>
      </c>
      <c r="H24" s="29">
        <v>9</v>
      </c>
      <c r="I24" s="22" t="s">
        <v>96</v>
      </c>
      <c r="J24" s="46" t="s">
        <v>97</v>
      </c>
      <c r="K24" s="47" t="s">
        <v>78</v>
      </c>
    </row>
    <row r="25" s="4" customFormat="1" ht="49.5" customHeight="1" spans="1:11">
      <c r="A25" s="22">
        <v>21</v>
      </c>
      <c r="B25" s="25"/>
      <c r="C25" s="25"/>
      <c r="D25" s="25" t="s">
        <v>98</v>
      </c>
      <c r="E25" s="25" t="s">
        <v>99</v>
      </c>
      <c r="F25" s="22" t="s">
        <v>100</v>
      </c>
      <c r="G25" s="25">
        <v>0.025</v>
      </c>
      <c r="H25" s="29">
        <v>22</v>
      </c>
      <c r="I25" s="22" t="s">
        <v>101</v>
      </c>
      <c r="J25" s="46" t="s">
        <v>102</v>
      </c>
      <c r="K25" s="47"/>
    </row>
    <row r="26" s="4" customFormat="1" ht="49.5" customHeight="1" spans="1:11">
      <c r="A26" s="25">
        <v>22</v>
      </c>
      <c r="B26" s="25"/>
      <c r="C26" s="25"/>
      <c r="D26" s="25" t="s">
        <v>103</v>
      </c>
      <c r="E26" s="25" t="s">
        <v>104</v>
      </c>
      <c r="F26" s="22" t="s">
        <v>34</v>
      </c>
      <c r="G26" s="25">
        <v>0.018</v>
      </c>
      <c r="H26" s="29">
        <v>14</v>
      </c>
      <c r="I26" s="22" t="s">
        <v>105</v>
      </c>
      <c r="J26" s="51" t="s">
        <v>106</v>
      </c>
      <c r="K26" s="47"/>
    </row>
    <row r="27" s="4" customFormat="1" ht="49.5" customHeight="1" spans="1:11">
      <c r="A27" s="22">
        <v>23</v>
      </c>
      <c r="B27" s="25"/>
      <c r="C27" s="25" t="s">
        <v>107</v>
      </c>
      <c r="D27" s="25" t="s">
        <v>108</v>
      </c>
      <c r="E27" s="25" t="s">
        <v>109</v>
      </c>
      <c r="F27" s="22" t="s">
        <v>110</v>
      </c>
      <c r="G27" s="25">
        <v>0.03</v>
      </c>
      <c r="H27" s="29">
        <v>15</v>
      </c>
      <c r="I27" s="22" t="s">
        <v>111</v>
      </c>
      <c r="J27" s="54" t="s">
        <v>112</v>
      </c>
      <c r="K27" s="47" t="s">
        <v>113</v>
      </c>
    </row>
    <row r="28" s="4" customFormat="1" ht="49.5" customHeight="1" spans="1:11">
      <c r="A28" s="25">
        <v>24</v>
      </c>
      <c r="B28" s="25"/>
      <c r="C28" s="25"/>
      <c r="D28" s="28" t="s">
        <v>114</v>
      </c>
      <c r="E28" s="28" t="s">
        <v>115</v>
      </c>
      <c r="F28" s="22" t="s">
        <v>34</v>
      </c>
      <c r="G28" s="25">
        <v>0.02</v>
      </c>
      <c r="H28" s="29">
        <v>30</v>
      </c>
      <c r="I28" s="22" t="s">
        <v>116</v>
      </c>
      <c r="J28" s="54" t="s">
        <v>117</v>
      </c>
      <c r="K28" s="47" t="s">
        <v>113</v>
      </c>
    </row>
    <row r="29" s="7" customFormat="1" ht="42.95" customHeight="1" spans="1:11">
      <c r="A29" s="22">
        <v>25</v>
      </c>
      <c r="B29" s="25"/>
      <c r="C29" s="22" t="s">
        <v>118</v>
      </c>
      <c r="D29" s="26" t="s">
        <v>119</v>
      </c>
      <c r="E29" s="26" t="s">
        <v>120</v>
      </c>
      <c r="F29" s="22" t="s">
        <v>17</v>
      </c>
      <c r="G29" s="22">
        <v>0.043</v>
      </c>
      <c r="H29" s="27">
        <v>29</v>
      </c>
      <c r="I29" s="22" t="s">
        <v>121</v>
      </c>
      <c r="J29" s="53" t="s">
        <v>122</v>
      </c>
      <c r="K29" s="47"/>
    </row>
    <row r="30" s="7" customFormat="1" ht="42.95" customHeight="1" spans="1:11">
      <c r="A30" s="25">
        <v>26</v>
      </c>
      <c r="B30" s="25"/>
      <c r="C30" s="22" t="s">
        <v>118</v>
      </c>
      <c r="D30" s="26" t="s">
        <v>123</v>
      </c>
      <c r="E30" s="26" t="s">
        <v>124</v>
      </c>
      <c r="F30" s="3" t="s">
        <v>95</v>
      </c>
      <c r="G30" s="22">
        <v>0.044</v>
      </c>
      <c r="H30" s="3">
        <v>22</v>
      </c>
      <c r="I30" s="3" t="s">
        <v>125</v>
      </c>
      <c r="J30" s="22" t="s">
        <v>126</v>
      </c>
      <c r="K30" s="22" t="s">
        <v>78</v>
      </c>
    </row>
    <row r="31" s="7" customFormat="1" ht="42.95" customHeight="1" spans="1:11">
      <c r="A31" s="20" t="s">
        <v>127</v>
      </c>
      <c r="B31" s="20"/>
      <c r="C31" s="20"/>
      <c r="D31" s="26"/>
      <c r="E31" s="26"/>
      <c r="F31" s="22"/>
      <c r="G31" s="22"/>
      <c r="H31" s="23">
        <f>H32+H33</f>
        <v>42.25</v>
      </c>
      <c r="I31" s="22"/>
      <c r="J31" s="47"/>
      <c r="K31" s="47"/>
    </row>
    <row r="32" s="2" customFormat="1" ht="47" customHeight="1" spans="1:12">
      <c r="A32" s="22">
        <v>27</v>
      </c>
      <c r="B32" s="33" t="s">
        <v>128</v>
      </c>
      <c r="C32" s="22" t="s">
        <v>129</v>
      </c>
      <c r="D32" s="26" t="s">
        <v>130</v>
      </c>
      <c r="E32" s="26" t="s">
        <v>131</v>
      </c>
      <c r="F32" s="22" t="s">
        <v>132</v>
      </c>
      <c r="G32" s="22">
        <v>0.05</v>
      </c>
      <c r="H32" s="27">
        <v>35</v>
      </c>
      <c r="I32" s="22" t="s">
        <v>133</v>
      </c>
      <c r="J32" s="22" t="s">
        <v>134</v>
      </c>
      <c r="K32" s="24"/>
      <c r="L32" s="7"/>
    </row>
    <row r="33" s="2" customFormat="1" ht="47" customHeight="1" spans="1:12">
      <c r="A33" s="25">
        <v>28</v>
      </c>
      <c r="B33" s="34"/>
      <c r="C33" s="22"/>
      <c r="D33" s="26" t="s">
        <v>135</v>
      </c>
      <c r="E33" s="26" t="s">
        <v>136</v>
      </c>
      <c r="F33" s="22" t="s">
        <v>137</v>
      </c>
      <c r="G33" s="22">
        <v>0.008</v>
      </c>
      <c r="H33" s="27">
        <v>7.25</v>
      </c>
      <c r="I33" s="22" t="s">
        <v>138</v>
      </c>
      <c r="J33" s="22" t="s">
        <v>139</v>
      </c>
      <c r="K33" s="24"/>
      <c r="L33" s="7"/>
    </row>
    <row r="34" s="4" customFormat="1" ht="39" customHeight="1" spans="1:11">
      <c r="A34" s="24" t="s">
        <v>140</v>
      </c>
      <c r="B34" s="24"/>
      <c r="C34" s="24"/>
      <c r="D34" s="25"/>
      <c r="E34" s="25"/>
      <c r="F34" s="25"/>
      <c r="G34" s="25"/>
      <c r="H34" s="35">
        <f>SUM(H35:H48)</f>
        <v>232.58</v>
      </c>
      <c r="I34" s="25"/>
      <c r="J34" s="22"/>
      <c r="K34" s="22"/>
    </row>
    <row r="35" s="4" customFormat="1" ht="54" customHeight="1" spans="1:11">
      <c r="A35" s="22">
        <v>29</v>
      </c>
      <c r="B35" s="36" t="s">
        <v>140</v>
      </c>
      <c r="C35" s="22" t="s">
        <v>141</v>
      </c>
      <c r="D35" s="37" t="s">
        <v>142</v>
      </c>
      <c r="E35" s="37" t="s">
        <v>143</v>
      </c>
      <c r="F35" s="22" t="s">
        <v>144</v>
      </c>
      <c r="G35" s="22">
        <v>0.1</v>
      </c>
      <c r="H35" s="27">
        <v>21.84</v>
      </c>
      <c r="I35" s="55" t="s">
        <v>145</v>
      </c>
      <c r="J35" s="30" t="s">
        <v>146</v>
      </c>
      <c r="K35" s="22"/>
    </row>
    <row r="36" s="4" customFormat="1" ht="55" customHeight="1" spans="1:11">
      <c r="A36" s="25">
        <v>30</v>
      </c>
      <c r="B36" s="38"/>
      <c r="C36" s="22" t="s">
        <v>141</v>
      </c>
      <c r="D36" s="37" t="s">
        <v>147</v>
      </c>
      <c r="E36" s="37" t="s">
        <v>148</v>
      </c>
      <c r="F36" s="22" t="s">
        <v>17</v>
      </c>
      <c r="G36" s="22">
        <v>0.05</v>
      </c>
      <c r="H36" s="27">
        <v>3.95</v>
      </c>
      <c r="I36" s="55" t="s">
        <v>149</v>
      </c>
      <c r="J36" s="30" t="s">
        <v>150</v>
      </c>
      <c r="K36" s="25"/>
    </row>
    <row r="37" s="4" customFormat="1" ht="55" customHeight="1" spans="1:11">
      <c r="A37" s="22">
        <v>31</v>
      </c>
      <c r="B37" s="38"/>
      <c r="C37" s="22" t="s">
        <v>141</v>
      </c>
      <c r="D37" s="37" t="s">
        <v>151</v>
      </c>
      <c r="E37" s="37" t="s">
        <v>152</v>
      </c>
      <c r="F37" s="22" t="s">
        <v>17</v>
      </c>
      <c r="G37" s="22">
        <v>0.045</v>
      </c>
      <c r="H37" s="27">
        <v>23.95</v>
      </c>
      <c r="I37" s="22" t="s">
        <v>153</v>
      </c>
      <c r="J37" s="22" t="s">
        <v>154</v>
      </c>
      <c r="K37" s="25"/>
    </row>
    <row r="38" s="4" customFormat="1" ht="57" customHeight="1" spans="1:11">
      <c r="A38" s="25">
        <v>32</v>
      </c>
      <c r="B38" s="38"/>
      <c r="C38" s="22" t="s">
        <v>141</v>
      </c>
      <c r="D38" s="37" t="s">
        <v>155</v>
      </c>
      <c r="E38" s="37" t="s">
        <v>156</v>
      </c>
      <c r="F38" s="22" t="s">
        <v>17</v>
      </c>
      <c r="G38" s="22">
        <v>0.038</v>
      </c>
      <c r="H38" s="27">
        <v>17.49</v>
      </c>
      <c r="I38" s="55" t="s">
        <v>157</v>
      </c>
      <c r="J38" s="22" t="s">
        <v>158</v>
      </c>
      <c r="K38" s="25"/>
    </row>
    <row r="39" s="4" customFormat="1" ht="80" customHeight="1" spans="1:11">
      <c r="A39" s="25">
        <v>33</v>
      </c>
      <c r="B39" s="38"/>
      <c r="C39" s="22" t="s">
        <v>159</v>
      </c>
      <c r="D39" s="37">
        <v>94780</v>
      </c>
      <c r="E39" s="37">
        <v>94810</v>
      </c>
      <c r="F39" s="22" t="s">
        <v>17</v>
      </c>
      <c r="G39" s="22">
        <v>0.03</v>
      </c>
      <c r="H39" s="27">
        <v>13.4</v>
      </c>
      <c r="I39" s="22" t="s">
        <v>160</v>
      </c>
      <c r="J39" s="22" t="s">
        <v>161</v>
      </c>
      <c r="K39" s="22" t="s">
        <v>113</v>
      </c>
    </row>
    <row r="40" s="4" customFormat="1" ht="92" customHeight="1" spans="1:11">
      <c r="A40" s="22">
        <v>34</v>
      </c>
      <c r="B40" s="38"/>
      <c r="C40" s="22" t="s">
        <v>159</v>
      </c>
      <c r="D40" s="37">
        <v>95620</v>
      </c>
      <c r="E40" s="37">
        <v>95650</v>
      </c>
      <c r="F40" s="22" t="s">
        <v>17</v>
      </c>
      <c r="G40" s="22">
        <v>0.03</v>
      </c>
      <c r="H40" s="27">
        <v>14.63</v>
      </c>
      <c r="I40" s="22" t="s">
        <v>162</v>
      </c>
      <c r="J40" s="22" t="s">
        <v>163</v>
      </c>
      <c r="K40" s="22" t="s">
        <v>113</v>
      </c>
    </row>
    <row r="41" s="4" customFormat="1" ht="84" customHeight="1" spans="1:11">
      <c r="A41" s="25">
        <v>35</v>
      </c>
      <c r="B41" s="38"/>
      <c r="C41" s="22" t="s">
        <v>159</v>
      </c>
      <c r="D41" s="37">
        <v>101620</v>
      </c>
      <c r="E41" s="37">
        <v>101660</v>
      </c>
      <c r="F41" s="22" t="s">
        <v>17</v>
      </c>
      <c r="G41" s="22">
        <v>0.04</v>
      </c>
      <c r="H41" s="27">
        <v>12.88</v>
      </c>
      <c r="I41" s="22" t="s">
        <v>164</v>
      </c>
      <c r="J41" s="22" t="s">
        <v>165</v>
      </c>
      <c r="K41" s="22" t="s">
        <v>113</v>
      </c>
    </row>
    <row r="42" s="4" customFormat="1" ht="67" customHeight="1" spans="1:11">
      <c r="A42" s="25">
        <v>36</v>
      </c>
      <c r="B42" s="38"/>
      <c r="C42" s="22" t="s">
        <v>159</v>
      </c>
      <c r="D42" s="37">
        <v>112165</v>
      </c>
      <c r="E42" s="37">
        <v>112285</v>
      </c>
      <c r="F42" s="22" t="s">
        <v>166</v>
      </c>
      <c r="G42" s="22">
        <v>0.12</v>
      </c>
      <c r="H42" s="27">
        <v>26.69</v>
      </c>
      <c r="I42" s="22" t="s">
        <v>167</v>
      </c>
      <c r="J42" s="22" t="s">
        <v>168</v>
      </c>
      <c r="K42" s="22" t="s">
        <v>113</v>
      </c>
    </row>
    <row r="43" s="4" customFormat="1" ht="64" customHeight="1" spans="1:11">
      <c r="A43" s="22">
        <v>37</v>
      </c>
      <c r="B43" s="38"/>
      <c r="C43" s="22" t="s">
        <v>169</v>
      </c>
      <c r="D43" s="37" t="s">
        <v>170</v>
      </c>
      <c r="E43" s="37" t="s">
        <v>171</v>
      </c>
      <c r="F43" s="22" t="s">
        <v>17</v>
      </c>
      <c r="G43" s="22">
        <v>0.03</v>
      </c>
      <c r="H43" s="27">
        <v>11.74</v>
      </c>
      <c r="I43" s="22" t="s">
        <v>172</v>
      </c>
      <c r="J43" s="22" t="s">
        <v>173</v>
      </c>
      <c r="K43" s="25"/>
    </row>
    <row r="44" s="4" customFormat="1" ht="64" customHeight="1" spans="1:11">
      <c r="A44" s="25">
        <v>38</v>
      </c>
      <c r="B44" s="38"/>
      <c r="C44" s="22" t="s">
        <v>169</v>
      </c>
      <c r="D44" s="37" t="s">
        <v>174</v>
      </c>
      <c r="E44" s="37" t="s">
        <v>175</v>
      </c>
      <c r="F44" s="22" t="s">
        <v>17</v>
      </c>
      <c r="G44" s="22">
        <v>0.022</v>
      </c>
      <c r="H44" s="27">
        <v>9</v>
      </c>
      <c r="I44" s="22" t="s">
        <v>176</v>
      </c>
      <c r="J44" s="22" t="s">
        <v>173</v>
      </c>
      <c r="K44" s="25"/>
    </row>
    <row r="45" s="4" customFormat="1" ht="64" customHeight="1" spans="1:11">
      <c r="A45" s="25">
        <v>39</v>
      </c>
      <c r="B45" s="38"/>
      <c r="C45" s="22" t="s">
        <v>169</v>
      </c>
      <c r="D45" s="37" t="s">
        <v>177</v>
      </c>
      <c r="E45" s="37" t="s">
        <v>178</v>
      </c>
      <c r="F45" s="22" t="s">
        <v>17</v>
      </c>
      <c r="G45" s="22">
        <v>0.03</v>
      </c>
      <c r="H45" s="27">
        <v>11.72</v>
      </c>
      <c r="I45" s="22" t="s">
        <v>179</v>
      </c>
      <c r="J45" s="22" t="s">
        <v>173</v>
      </c>
      <c r="K45" s="25"/>
    </row>
    <row r="46" s="4" customFormat="1" ht="68" customHeight="1" spans="1:11">
      <c r="A46" s="22">
        <v>40</v>
      </c>
      <c r="B46" s="38"/>
      <c r="C46" s="22" t="s">
        <v>169</v>
      </c>
      <c r="D46" s="37" t="s">
        <v>180</v>
      </c>
      <c r="E46" s="37" t="s">
        <v>181</v>
      </c>
      <c r="F46" s="22" t="s">
        <v>17</v>
      </c>
      <c r="G46" s="22">
        <v>0.03</v>
      </c>
      <c r="H46" s="27">
        <v>10.62</v>
      </c>
      <c r="I46" s="22" t="s">
        <v>182</v>
      </c>
      <c r="J46" s="22" t="s">
        <v>183</v>
      </c>
      <c r="K46" s="25"/>
    </row>
    <row r="47" s="4" customFormat="1" ht="59" customHeight="1" spans="1:11">
      <c r="A47" s="25">
        <v>41</v>
      </c>
      <c r="B47" s="38"/>
      <c r="C47" s="22" t="s">
        <v>169</v>
      </c>
      <c r="D47" s="37" t="s">
        <v>184</v>
      </c>
      <c r="E47" s="37" t="s">
        <v>185</v>
      </c>
      <c r="F47" s="22" t="s">
        <v>17</v>
      </c>
      <c r="G47" s="22">
        <v>0.02</v>
      </c>
      <c r="H47" s="27">
        <v>7.87</v>
      </c>
      <c r="I47" s="22" t="s">
        <v>186</v>
      </c>
      <c r="J47" s="22" t="s">
        <v>173</v>
      </c>
      <c r="K47" s="25"/>
    </row>
    <row r="48" s="4" customFormat="1" ht="71" customHeight="1" spans="1:11">
      <c r="A48" s="25">
        <v>42</v>
      </c>
      <c r="B48" s="39"/>
      <c r="C48" s="22" t="s">
        <v>169</v>
      </c>
      <c r="D48" s="37" t="s">
        <v>187</v>
      </c>
      <c r="E48" s="37" t="s">
        <v>188</v>
      </c>
      <c r="F48" s="22" t="s">
        <v>189</v>
      </c>
      <c r="G48" s="22">
        <v>0.123</v>
      </c>
      <c r="H48" s="27">
        <v>46.8</v>
      </c>
      <c r="I48" s="22" t="s">
        <v>190</v>
      </c>
      <c r="J48" s="22" t="s">
        <v>191</v>
      </c>
      <c r="K48" s="25"/>
    </row>
    <row r="49" s="4" customFormat="1" ht="36" customHeight="1" spans="1:11">
      <c r="A49" s="24" t="s">
        <v>192</v>
      </c>
      <c r="B49" s="24"/>
      <c r="C49" s="24"/>
      <c r="D49" s="28"/>
      <c r="E49" s="28"/>
      <c r="F49" s="25"/>
      <c r="G49" s="25"/>
      <c r="H49" s="35">
        <f>SUM(H50:H55)</f>
        <v>180</v>
      </c>
      <c r="I49" s="25"/>
      <c r="J49" s="22"/>
      <c r="K49" s="22"/>
    </row>
    <row r="50" s="6" customFormat="1" ht="45" customHeight="1" spans="1:11">
      <c r="A50" s="22">
        <v>43</v>
      </c>
      <c r="B50" s="40" t="s">
        <v>192</v>
      </c>
      <c r="C50" s="30" t="s">
        <v>141</v>
      </c>
      <c r="D50" s="31" t="s">
        <v>193</v>
      </c>
      <c r="E50" s="31" t="s">
        <v>194</v>
      </c>
      <c r="F50" s="30" t="s">
        <v>195</v>
      </c>
      <c r="G50" s="30">
        <v>0.02</v>
      </c>
      <c r="H50" s="32">
        <v>60</v>
      </c>
      <c r="I50" s="30" t="s">
        <v>196</v>
      </c>
      <c r="J50" s="30" t="s">
        <v>197</v>
      </c>
      <c r="K50" s="25"/>
    </row>
    <row r="51" s="6" customFormat="1" ht="51" customHeight="1" spans="1:11">
      <c r="A51" s="25">
        <v>44</v>
      </c>
      <c r="B51" s="41"/>
      <c r="C51" s="30" t="s">
        <v>141</v>
      </c>
      <c r="D51" s="31" t="s">
        <v>198</v>
      </c>
      <c r="E51" s="31" t="s">
        <v>199</v>
      </c>
      <c r="F51" s="30" t="s">
        <v>17</v>
      </c>
      <c r="G51" s="30">
        <v>0.05</v>
      </c>
      <c r="H51" s="32">
        <v>40</v>
      </c>
      <c r="I51" s="30" t="s">
        <v>200</v>
      </c>
      <c r="J51" s="30" t="s">
        <v>201</v>
      </c>
      <c r="K51" s="25"/>
    </row>
    <row r="52" s="8" customFormat="1" ht="51" customHeight="1" spans="1:20">
      <c r="A52" s="22">
        <v>45</v>
      </c>
      <c r="B52" s="41"/>
      <c r="C52" s="22" t="s">
        <v>202</v>
      </c>
      <c r="D52" s="26" t="s">
        <v>203</v>
      </c>
      <c r="E52" s="26" t="s">
        <v>204</v>
      </c>
      <c r="F52" s="22" t="s">
        <v>205</v>
      </c>
      <c r="G52" s="22">
        <v>0.01</v>
      </c>
      <c r="H52" s="27">
        <v>25</v>
      </c>
      <c r="I52" s="56" t="s">
        <v>206</v>
      </c>
      <c r="J52" s="22" t="s">
        <v>207</v>
      </c>
      <c r="K52" s="25"/>
      <c r="L52" s="57"/>
      <c r="M52" s="57"/>
      <c r="N52" s="57"/>
      <c r="O52" s="57"/>
      <c r="P52" s="57"/>
      <c r="Q52" s="57"/>
      <c r="R52" s="57"/>
      <c r="S52" s="57"/>
      <c r="T52" s="57"/>
    </row>
    <row r="53" s="3" customFormat="1" ht="57" customHeight="1" spans="1:11">
      <c r="A53" s="25">
        <v>46</v>
      </c>
      <c r="B53" s="41"/>
      <c r="C53" s="22" t="s">
        <v>208</v>
      </c>
      <c r="D53" s="26" t="s">
        <v>209</v>
      </c>
      <c r="E53" s="26" t="s">
        <v>210</v>
      </c>
      <c r="F53" s="22" t="s">
        <v>211</v>
      </c>
      <c r="G53" s="22">
        <v>0.02</v>
      </c>
      <c r="H53" s="27">
        <v>8</v>
      </c>
      <c r="I53" s="22" t="s">
        <v>212</v>
      </c>
      <c r="J53" s="22" t="s">
        <v>213</v>
      </c>
      <c r="K53" s="25"/>
    </row>
    <row r="54" s="3" customFormat="1" ht="51" customHeight="1" spans="1:11">
      <c r="A54" s="22">
        <v>47</v>
      </c>
      <c r="B54" s="41"/>
      <c r="C54" s="22" t="s">
        <v>208</v>
      </c>
      <c r="D54" s="26" t="s">
        <v>214</v>
      </c>
      <c r="E54" s="26" t="s">
        <v>215</v>
      </c>
      <c r="F54" s="22" t="s">
        <v>216</v>
      </c>
      <c r="G54" s="22">
        <v>0.01</v>
      </c>
      <c r="H54" s="27">
        <v>7</v>
      </c>
      <c r="I54" s="22" t="s">
        <v>217</v>
      </c>
      <c r="J54" s="22" t="s">
        <v>218</v>
      </c>
      <c r="K54" s="25"/>
    </row>
    <row r="55" s="4" customFormat="1" ht="37" customHeight="1" spans="1:11">
      <c r="A55" s="25">
        <v>48</v>
      </c>
      <c r="B55" s="42"/>
      <c r="C55" s="25" t="s">
        <v>169</v>
      </c>
      <c r="D55" s="26" t="s">
        <v>219</v>
      </c>
      <c r="E55" s="26" t="s">
        <v>220</v>
      </c>
      <c r="F55" s="25" t="s">
        <v>221</v>
      </c>
      <c r="G55" s="25">
        <v>0.02</v>
      </c>
      <c r="H55" s="29">
        <v>40</v>
      </c>
      <c r="I55" s="25" t="s">
        <v>222</v>
      </c>
      <c r="J55" s="22" t="s">
        <v>223</v>
      </c>
      <c r="K55" s="22" t="s">
        <v>78</v>
      </c>
    </row>
    <row r="56" s="4" customFormat="1" ht="37" customHeight="1" spans="1:11">
      <c r="A56" s="24" t="s">
        <v>224</v>
      </c>
      <c r="B56" s="24"/>
      <c r="C56" s="24"/>
      <c r="D56" s="28"/>
      <c r="E56" s="28"/>
      <c r="F56" s="25"/>
      <c r="G56" s="25"/>
      <c r="H56" s="35">
        <f>H57+H58</f>
        <v>32</v>
      </c>
      <c r="I56" s="25"/>
      <c r="J56" s="22"/>
      <c r="K56" s="22"/>
    </row>
    <row r="57" s="4" customFormat="1" ht="41" customHeight="1" spans="1:11">
      <c r="A57" s="25">
        <v>49</v>
      </c>
      <c r="B57" s="36" t="s">
        <v>224</v>
      </c>
      <c r="C57" s="25" t="s">
        <v>141</v>
      </c>
      <c r="D57" s="22" t="s">
        <v>225</v>
      </c>
      <c r="E57" s="22" t="s">
        <v>226</v>
      </c>
      <c r="F57" s="25" t="s">
        <v>17</v>
      </c>
      <c r="G57" s="25">
        <v>0.03</v>
      </c>
      <c r="H57" s="29">
        <v>10</v>
      </c>
      <c r="I57" s="22" t="s">
        <v>227</v>
      </c>
      <c r="J57" s="22" t="s">
        <v>228</v>
      </c>
      <c r="K57" s="22" t="s">
        <v>78</v>
      </c>
    </row>
    <row r="58" s="4" customFormat="1" ht="41" customHeight="1" spans="1:11">
      <c r="A58" s="25">
        <v>50</v>
      </c>
      <c r="B58" s="39"/>
      <c r="C58" s="25" t="s">
        <v>229</v>
      </c>
      <c r="D58" s="22" t="s">
        <v>230</v>
      </c>
      <c r="E58" s="22" t="s">
        <v>231</v>
      </c>
      <c r="F58" s="25" t="s">
        <v>17</v>
      </c>
      <c r="G58" s="25">
        <v>0.07</v>
      </c>
      <c r="H58" s="29">
        <v>22</v>
      </c>
      <c r="I58" s="22" t="s">
        <v>232</v>
      </c>
      <c r="J58" s="22" t="s">
        <v>233</v>
      </c>
      <c r="K58" s="22" t="s">
        <v>78</v>
      </c>
    </row>
    <row r="59" s="4" customFormat="1" ht="37" customHeight="1" spans="1:11">
      <c r="A59" s="24" t="s">
        <v>234</v>
      </c>
      <c r="B59" s="24"/>
      <c r="C59" s="24"/>
      <c r="D59" s="28"/>
      <c r="E59" s="28"/>
      <c r="F59" s="25"/>
      <c r="G59" s="25"/>
      <c r="H59" s="35">
        <f>H60+H61+H62+H63+H64+H65+H66+H67</f>
        <v>698.9204</v>
      </c>
      <c r="I59" s="25"/>
      <c r="J59" s="22"/>
      <c r="K59" s="22"/>
    </row>
    <row r="60" s="4" customFormat="1" ht="37" customHeight="1" spans="1:11">
      <c r="A60" s="25">
        <v>51</v>
      </c>
      <c r="B60" s="36" t="s">
        <v>234</v>
      </c>
      <c r="C60" s="25" t="s">
        <v>229</v>
      </c>
      <c r="D60" s="43" t="s">
        <v>235</v>
      </c>
      <c r="E60" s="43" t="s">
        <v>236</v>
      </c>
      <c r="F60" s="22" t="s">
        <v>237</v>
      </c>
      <c r="G60" s="25">
        <v>0.062</v>
      </c>
      <c r="H60" s="29">
        <v>107.0663</v>
      </c>
      <c r="I60" s="30" t="s">
        <v>238</v>
      </c>
      <c r="J60" s="22" t="s">
        <v>239</v>
      </c>
      <c r="K60" s="22" t="s">
        <v>78</v>
      </c>
    </row>
    <row r="61" s="4" customFormat="1" ht="37" customHeight="1" spans="1:11">
      <c r="A61" s="25">
        <v>52</v>
      </c>
      <c r="B61" s="38"/>
      <c r="C61" s="25"/>
      <c r="D61" s="43" t="s">
        <v>240</v>
      </c>
      <c r="E61" s="43" t="s">
        <v>241</v>
      </c>
      <c r="F61" s="25" t="s">
        <v>17</v>
      </c>
      <c r="G61" s="25">
        <v>0.025</v>
      </c>
      <c r="H61" s="29">
        <v>25</v>
      </c>
      <c r="I61" s="25" t="s">
        <v>242</v>
      </c>
      <c r="J61" s="22" t="s">
        <v>243</v>
      </c>
      <c r="K61" s="22" t="s">
        <v>78</v>
      </c>
    </row>
    <row r="62" s="4" customFormat="1" ht="37" customHeight="1" spans="1:11">
      <c r="A62" s="25">
        <v>53</v>
      </c>
      <c r="B62" s="38"/>
      <c r="C62" s="25"/>
      <c r="D62" s="43" t="s">
        <v>244</v>
      </c>
      <c r="E62" s="43" t="s">
        <v>245</v>
      </c>
      <c r="F62" s="25" t="s">
        <v>17</v>
      </c>
      <c r="G62" s="25">
        <v>0.035</v>
      </c>
      <c r="H62" s="29">
        <v>20.9501</v>
      </c>
      <c r="I62" s="25" t="s">
        <v>246</v>
      </c>
      <c r="J62" s="22" t="s">
        <v>247</v>
      </c>
      <c r="K62" s="22" t="s">
        <v>78</v>
      </c>
    </row>
    <row r="63" s="4" customFormat="1" ht="37" customHeight="1" spans="1:11">
      <c r="A63" s="25">
        <v>54</v>
      </c>
      <c r="B63" s="38"/>
      <c r="C63" s="25"/>
      <c r="D63" s="44" t="s">
        <v>248</v>
      </c>
      <c r="E63" s="44" t="s">
        <v>249</v>
      </c>
      <c r="F63" s="25" t="s">
        <v>17</v>
      </c>
      <c r="G63" s="25">
        <v>0.07</v>
      </c>
      <c r="H63" s="29">
        <v>15</v>
      </c>
      <c r="I63" s="22" t="s">
        <v>250</v>
      </c>
      <c r="J63" s="22" t="s">
        <v>251</v>
      </c>
      <c r="K63" s="22" t="s">
        <v>78</v>
      </c>
    </row>
    <row r="64" s="4" customFormat="1" ht="37" customHeight="1" spans="1:11">
      <c r="A64" s="25">
        <v>55</v>
      </c>
      <c r="B64" s="38"/>
      <c r="C64" s="25"/>
      <c r="D64" s="44" t="s">
        <v>252</v>
      </c>
      <c r="E64" s="44" t="s">
        <v>253</v>
      </c>
      <c r="F64" s="25" t="s">
        <v>17</v>
      </c>
      <c r="G64" s="25">
        <v>0.08</v>
      </c>
      <c r="H64" s="29">
        <v>98.67</v>
      </c>
      <c r="I64" s="22" t="s">
        <v>254</v>
      </c>
      <c r="J64" s="22" t="s">
        <v>255</v>
      </c>
      <c r="K64" s="22" t="s">
        <v>78</v>
      </c>
    </row>
    <row r="65" s="4" customFormat="1" ht="37" customHeight="1" spans="1:11">
      <c r="A65" s="25">
        <v>56</v>
      </c>
      <c r="B65" s="38"/>
      <c r="C65" s="25"/>
      <c r="D65" s="44" t="s">
        <v>256</v>
      </c>
      <c r="E65" s="44" t="s">
        <v>257</v>
      </c>
      <c r="F65" s="25" t="s">
        <v>17</v>
      </c>
      <c r="G65" s="25">
        <v>0.031</v>
      </c>
      <c r="H65" s="29">
        <v>17.6351</v>
      </c>
      <c r="I65" s="22" t="s">
        <v>258</v>
      </c>
      <c r="J65" s="22" t="s">
        <v>259</v>
      </c>
      <c r="K65" s="22" t="s">
        <v>78</v>
      </c>
    </row>
    <row r="66" s="4" customFormat="1" ht="37" customHeight="1" spans="1:11">
      <c r="A66" s="25">
        <v>57</v>
      </c>
      <c r="B66" s="38"/>
      <c r="C66" s="25" t="s">
        <v>129</v>
      </c>
      <c r="D66" s="44" t="s">
        <v>260</v>
      </c>
      <c r="E66" s="44" t="s">
        <v>261</v>
      </c>
      <c r="F66" s="22" t="s">
        <v>237</v>
      </c>
      <c r="G66" s="25">
        <v>0.095</v>
      </c>
      <c r="H66" s="29">
        <v>137.75</v>
      </c>
      <c r="I66" s="30" t="s">
        <v>262</v>
      </c>
      <c r="J66" s="22" t="s">
        <v>239</v>
      </c>
      <c r="K66" s="22" t="s">
        <v>78</v>
      </c>
    </row>
    <row r="67" s="4" customFormat="1" ht="37" customHeight="1" spans="1:11">
      <c r="A67" s="25">
        <v>58</v>
      </c>
      <c r="B67" s="39"/>
      <c r="C67" s="25"/>
      <c r="D67" s="44" t="s">
        <v>263</v>
      </c>
      <c r="E67" s="44" t="s">
        <v>264</v>
      </c>
      <c r="F67" s="22" t="s">
        <v>237</v>
      </c>
      <c r="G67" s="25">
        <v>0.139</v>
      </c>
      <c r="H67" s="29">
        <v>276.8489</v>
      </c>
      <c r="I67" s="30" t="s">
        <v>265</v>
      </c>
      <c r="J67" s="22" t="s">
        <v>239</v>
      </c>
      <c r="K67" s="22" t="s">
        <v>78</v>
      </c>
    </row>
    <row r="68" s="4" customFormat="1" ht="37" customHeight="1" spans="1:11">
      <c r="A68" s="24" t="s">
        <v>266</v>
      </c>
      <c r="B68" s="24"/>
      <c r="C68" s="24"/>
      <c r="D68" s="28"/>
      <c r="E68" s="28"/>
      <c r="F68" s="25"/>
      <c r="G68" s="25"/>
      <c r="H68" s="35">
        <f>H69+H73+H76</f>
        <v>441</v>
      </c>
      <c r="I68" s="25"/>
      <c r="J68" s="22"/>
      <c r="K68" s="22"/>
    </row>
    <row r="69" s="4" customFormat="1" ht="91" customHeight="1" spans="1:11">
      <c r="A69" s="25">
        <v>59</v>
      </c>
      <c r="B69" s="36" t="s">
        <v>266</v>
      </c>
      <c r="C69" s="25" t="s">
        <v>79</v>
      </c>
      <c r="D69" s="22" t="s">
        <v>267</v>
      </c>
      <c r="E69" s="22" t="s">
        <v>268</v>
      </c>
      <c r="F69" s="25" t="s">
        <v>269</v>
      </c>
      <c r="G69" s="25">
        <v>0.005</v>
      </c>
      <c r="H69" s="58">
        <v>240</v>
      </c>
      <c r="I69" s="22" t="s">
        <v>270</v>
      </c>
      <c r="J69" s="22" t="s">
        <v>271</v>
      </c>
      <c r="K69" s="22" t="s">
        <v>78</v>
      </c>
    </row>
    <row r="70" s="4" customFormat="1" ht="91" customHeight="1" spans="1:11">
      <c r="A70" s="25">
        <v>60</v>
      </c>
      <c r="B70" s="38"/>
      <c r="C70" s="25"/>
      <c r="D70" s="22" t="s">
        <v>272</v>
      </c>
      <c r="E70" s="22" t="s">
        <v>273</v>
      </c>
      <c r="F70" s="22" t="s">
        <v>274</v>
      </c>
      <c r="G70" s="25">
        <v>0.02</v>
      </c>
      <c r="H70" s="59"/>
      <c r="I70" s="22" t="s">
        <v>275</v>
      </c>
      <c r="J70" s="22" t="s">
        <v>276</v>
      </c>
      <c r="K70" s="22" t="s">
        <v>78</v>
      </c>
    </row>
    <row r="71" s="4" customFormat="1" ht="63" customHeight="1" spans="1:11">
      <c r="A71" s="25">
        <v>61</v>
      </c>
      <c r="B71" s="38"/>
      <c r="C71" s="25"/>
      <c r="D71" s="22" t="s">
        <v>277</v>
      </c>
      <c r="E71" s="22" t="s">
        <v>278</v>
      </c>
      <c r="F71" s="22" t="s">
        <v>279</v>
      </c>
      <c r="G71" s="25">
        <v>0.01</v>
      </c>
      <c r="H71" s="59"/>
      <c r="I71" s="22" t="s">
        <v>280</v>
      </c>
      <c r="J71" s="22" t="s">
        <v>281</v>
      </c>
      <c r="K71" s="22" t="s">
        <v>78</v>
      </c>
    </row>
    <row r="72" s="4" customFormat="1" ht="63" customHeight="1" spans="1:11">
      <c r="A72" s="25">
        <v>62</v>
      </c>
      <c r="B72" s="38"/>
      <c r="C72" s="25"/>
      <c r="D72" s="22" t="s">
        <v>282</v>
      </c>
      <c r="E72" s="22" t="s">
        <v>278</v>
      </c>
      <c r="F72" s="25" t="s">
        <v>283</v>
      </c>
      <c r="G72" s="25">
        <v>1.49</v>
      </c>
      <c r="H72" s="60"/>
      <c r="I72" s="22" t="s">
        <v>284</v>
      </c>
      <c r="J72" s="22" t="s">
        <v>285</v>
      </c>
      <c r="K72" s="22" t="s">
        <v>78</v>
      </c>
    </row>
    <row r="73" s="4" customFormat="1" ht="63" customHeight="1" spans="1:11">
      <c r="A73" s="25">
        <v>63</v>
      </c>
      <c r="B73" s="38"/>
      <c r="C73" s="25"/>
      <c r="D73" s="22" t="s">
        <v>286</v>
      </c>
      <c r="E73" s="22" t="s">
        <v>287</v>
      </c>
      <c r="F73" s="25" t="s">
        <v>17</v>
      </c>
      <c r="G73" s="25">
        <v>0.05</v>
      </c>
      <c r="H73" s="58">
        <v>117</v>
      </c>
      <c r="I73" s="22" t="s">
        <v>288</v>
      </c>
      <c r="J73" s="22" t="s">
        <v>289</v>
      </c>
      <c r="K73" s="22" t="s">
        <v>78</v>
      </c>
    </row>
    <row r="74" s="4" customFormat="1" ht="63" customHeight="1" spans="1:11">
      <c r="A74" s="25">
        <v>64</v>
      </c>
      <c r="B74" s="38"/>
      <c r="C74" s="25"/>
      <c r="D74" s="22" t="s">
        <v>290</v>
      </c>
      <c r="E74" s="22" t="s">
        <v>291</v>
      </c>
      <c r="F74" s="25" t="s">
        <v>292</v>
      </c>
      <c r="G74" s="22">
        <v>0.02</v>
      </c>
      <c r="H74" s="59"/>
      <c r="I74" s="22" t="s">
        <v>293</v>
      </c>
      <c r="J74" s="22" t="s">
        <v>294</v>
      </c>
      <c r="K74" s="22" t="s">
        <v>78</v>
      </c>
    </row>
    <row r="75" s="4" customFormat="1" ht="63" customHeight="1" spans="1:11">
      <c r="A75" s="25">
        <v>65</v>
      </c>
      <c r="B75" s="38"/>
      <c r="C75" s="25"/>
      <c r="D75" s="22" t="s">
        <v>295</v>
      </c>
      <c r="E75" s="22" t="s">
        <v>296</v>
      </c>
      <c r="F75" s="25" t="s">
        <v>17</v>
      </c>
      <c r="G75" s="22">
        <v>0.024</v>
      </c>
      <c r="H75" s="60"/>
      <c r="I75" s="22" t="s">
        <v>297</v>
      </c>
      <c r="J75" s="22" t="s">
        <v>298</v>
      </c>
      <c r="K75" s="22" t="s">
        <v>78</v>
      </c>
    </row>
    <row r="76" s="4" customFormat="1" ht="63" customHeight="1" spans="1:11">
      <c r="A76" s="25">
        <v>66</v>
      </c>
      <c r="B76" s="39"/>
      <c r="C76" s="25" t="s">
        <v>107</v>
      </c>
      <c r="D76" s="22" t="s">
        <v>299</v>
      </c>
      <c r="E76" s="22" t="s">
        <v>300</v>
      </c>
      <c r="F76" s="25" t="s">
        <v>17</v>
      </c>
      <c r="G76" s="22">
        <v>0.046</v>
      </c>
      <c r="H76" s="60">
        <v>84</v>
      </c>
      <c r="I76" s="22" t="s">
        <v>301</v>
      </c>
      <c r="J76" s="22" t="s">
        <v>302</v>
      </c>
      <c r="K76" s="22" t="s">
        <v>78</v>
      </c>
    </row>
    <row r="77" s="4" customFormat="1" ht="37" customHeight="1" spans="1:11">
      <c r="A77" s="24" t="s">
        <v>303</v>
      </c>
      <c r="B77" s="24"/>
      <c r="C77" s="24"/>
      <c r="D77" s="28"/>
      <c r="E77" s="28"/>
      <c r="F77" s="25"/>
      <c r="G77" s="25"/>
      <c r="H77" s="35">
        <f>H78+H79+H80</f>
        <v>465</v>
      </c>
      <c r="I77" s="25"/>
      <c r="J77" s="22"/>
      <c r="K77" s="22"/>
    </row>
    <row r="78" s="4" customFormat="1" ht="101" customHeight="1" spans="1:11">
      <c r="A78" s="25">
        <v>67</v>
      </c>
      <c r="B78" s="36" t="s">
        <v>303</v>
      </c>
      <c r="C78" s="25" t="s">
        <v>304</v>
      </c>
      <c r="D78" s="22" t="s">
        <v>305</v>
      </c>
      <c r="E78" s="22" t="s">
        <v>306</v>
      </c>
      <c r="F78" s="22" t="s">
        <v>307</v>
      </c>
      <c r="G78" s="22">
        <v>0.16</v>
      </c>
      <c r="H78" s="29">
        <v>380</v>
      </c>
      <c r="I78" s="22" t="s">
        <v>308</v>
      </c>
      <c r="J78" s="22" t="s">
        <v>309</v>
      </c>
      <c r="K78" s="22" t="s">
        <v>310</v>
      </c>
    </row>
    <row r="79" s="3" customFormat="1" ht="40" customHeight="1" spans="1:34">
      <c r="A79" s="22">
        <v>68</v>
      </c>
      <c r="B79" s="38"/>
      <c r="C79" s="33" t="s">
        <v>311</v>
      </c>
      <c r="D79" s="26" t="s">
        <v>312</v>
      </c>
      <c r="E79" s="26" t="s">
        <v>313</v>
      </c>
      <c r="F79" s="25" t="s">
        <v>17</v>
      </c>
      <c r="G79" s="22">
        <v>0.05</v>
      </c>
      <c r="H79" s="22">
        <v>79</v>
      </c>
      <c r="I79" s="22" t="s">
        <v>17</v>
      </c>
      <c r="J79" s="22" t="s">
        <v>314</v>
      </c>
      <c r="K79" s="22" t="s">
        <v>113</v>
      </c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68"/>
      <c r="AC79" s="68"/>
      <c r="AD79" s="68"/>
      <c r="AE79" s="9"/>
      <c r="AF79" s="9"/>
      <c r="AG79" s="9"/>
      <c r="AH79" s="9"/>
    </row>
    <row r="80" s="3" customFormat="1" ht="41" customHeight="1" spans="1:34">
      <c r="A80" s="22">
        <v>69</v>
      </c>
      <c r="B80" s="39"/>
      <c r="C80" s="34"/>
      <c r="D80" s="22" t="s">
        <v>315</v>
      </c>
      <c r="E80" s="22" t="s">
        <v>316</v>
      </c>
      <c r="F80" s="3" t="s">
        <v>317</v>
      </c>
      <c r="G80" s="22">
        <v>0.015</v>
      </c>
      <c r="H80" s="22">
        <v>6</v>
      </c>
      <c r="I80" s="22" t="s">
        <v>318</v>
      </c>
      <c r="J80" s="22" t="s">
        <v>319</v>
      </c>
      <c r="K80" s="22" t="s">
        <v>113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68"/>
      <c r="AC80" s="68"/>
      <c r="AD80" s="68"/>
      <c r="AE80" s="9"/>
      <c r="AF80" s="9"/>
      <c r="AG80" s="9"/>
      <c r="AH80" s="9"/>
    </row>
    <row r="81" s="4" customFormat="1" ht="44" customHeight="1" spans="1:11">
      <c r="A81" s="24" t="s">
        <v>320</v>
      </c>
      <c r="B81" s="24"/>
      <c r="C81" s="24"/>
      <c r="D81" s="28"/>
      <c r="E81" s="28"/>
      <c r="F81" s="25"/>
      <c r="G81" s="25"/>
      <c r="H81" s="35">
        <v>92</v>
      </c>
      <c r="I81" s="25"/>
      <c r="J81" s="22"/>
      <c r="K81" s="22"/>
    </row>
    <row r="82" s="4" customFormat="1" ht="36" customHeight="1" spans="1:11">
      <c r="A82" s="25">
        <v>70</v>
      </c>
      <c r="B82" s="25" t="s">
        <v>320</v>
      </c>
      <c r="C82" s="25" t="s">
        <v>321</v>
      </c>
      <c r="D82" s="22" t="s">
        <v>322</v>
      </c>
      <c r="E82" s="22" t="s">
        <v>323</v>
      </c>
      <c r="F82" s="25" t="s">
        <v>324</v>
      </c>
      <c r="G82" s="22">
        <v>0.049</v>
      </c>
      <c r="H82" s="29">
        <v>92</v>
      </c>
      <c r="I82" s="25" t="s">
        <v>325</v>
      </c>
      <c r="J82" s="22" t="s">
        <v>326</v>
      </c>
      <c r="K82" s="22" t="s">
        <v>327</v>
      </c>
    </row>
    <row r="83" s="4" customFormat="1" ht="36" customHeight="1" spans="1:11">
      <c r="A83" s="25">
        <v>71</v>
      </c>
      <c r="B83" s="25"/>
      <c r="C83" s="25"/>
      <c r="D83" s="22" t="s">
        <v>328</v>
      </c>
      <c r="E83" s="22" t="s">
        <v>329</v>
      </c>
      <c r="F83" s="25"/>
      <c r="G83" s="22">
        <v>0.019</v>
      </c>
      <c r="H83" s="29"/>
      <c r="I83" s="25"/>
      <c r="J83" s="22" t="s">
        <v>330</v>
      </c>
      <c r="K83" s="22"/>
    </row>
    <row r="84" s="4" customFormat="1" ht="36" customHeight="1" spans="1:11">
      <c r="A84" s="25">
        <v>72</v>
      </c>
      <c r="B84" s="25"/>
      <c r="C84" s="25"/>
      <c r="D84" s="22" t="s">
        <v>331</v>
      </c>
      <c r="E84" s="22" t="s">
        <v>332</v>
      </c>
      <c r="F84" s="25"/>
      <c r="G84" s="22">
        <v>0.08</v>
      </c>
      <c r="H84" s="29"/>
      <c r="I84" s="25"/>
      <c r="J84" s="22" t="s">
        <v>333</v>
      </c>
      <c r="K84" s="22"/>
    </row>
    <row r="85" s="4" customFormat="1" ht="36" customHeight="1" spans="1:11">
      <c r="A85" s="24" t="s">
        <v>334</v>
      </c>
      <c r="B85" s="24"/>
      <c r="C85" s="24"/>
      <c r="D85" s="22"/>
      <c r="E85" s="22"/>
      <c r="F85" s="25"/>
      <c r="G85" s="22"/>
      <c r="H85" s="35">
        <v>33</v>
      </c>
      <c r="I85" s="25"/>
      <c r="J85" s="22"/>
      <c r="K85" s="22"/>
    </row>
    <row r="86" s="9" customFormat="1" ht="47" customHeight="1" spans="1:20">
      <c r="A86" s="22">
        <v>73</v>
      </c>
      <c r="B86" s="22" t="s">
        <v>334</v>
      </c>
      <c r="C86" s="22" t="s">
        <v>335</v>
      </c>
      <c r="D86" s="22" t="s">
        <v>336</v>
      </c>
      <c r="E86" s="22" t="s">
        <v>337</v>
      </c>
      <c r="F86" s="22" t="s">
        <v>17</v>
      </c>
      <c r="G86" s="22">
        <v>0.04</v>
      </c>
      <c r="H86" s="22">
        <v>33</v>
      </c>
      <c r="I86" s="22" t="s">
        <v>338</v>
      </c>
      <c r="J86" s="22" t="s">
        <v>339</v>
      </c>
      <c r="K86" s="61" t="s">
        <v>113</v>
      </c>
      <c r="L86" s="63"/>
      <c r="M86" s="63"/>
      <c r="N86" s="63"/>
      <c r="O86" s="63"/>
      <c r="P86" s="63"/>
      <c r="Q86" s="63"/>
      <c r="R86" s="63"/>
      <c r="S86" s="63"/>
      <c r="T86" s="63"/>
    </row>
    <row r="87" s="3" customFormat="1" ht="41" customHeight="1" spans="1:20">
      <c r="A87" s="20" t="s">
        <v>340</v>
      </c>
      <c r="B87" s="20"/>
      <c r="C87" s="20"/>
      <c r="D87" s="22"/>
      <c r="E87" s="22"/>
      <c r="F87" s="22"/>
      <c r="G87" s="22"/>
      <c r="H87" s="20">
        <v>50</v>
      </c>
      <c r="I87" s="22"/>
      <c r="J87" s="22"/>
      <c r="K87" s="64"/>
      <c r="L87" s="63"/>
      <c r="M87" s="65"/>
      <c r="N87" s="65"/>
      <c r="O87" s="65"/>
      <c r="P87" s="65"/>
      <c r="Q87" s="65"/>
      <c r="R87" s="65"/>
      <c r="S87" s="65"/>
      <c r="T87" s="65"/>
    </row>
    <row r="88" s="4" customFormat="1" ht="54" customHeight="1" spans="1:21">
      <c r="A88" s="25">
        <v>74</v>
      </c>
      <c r="B88" s="22" t="s">
        <v>340</v>
      </c>
      <c r="C88" s="22" t="s">
        <v>341</v>
      </c>
      <c r="D88" s="22" t="s">
        <v>342</v>
      </c>
      <c r="E88" s="22" t="s">
        <v>343</v>
      </c>
      <c r="F88" s="22" t="s">
        <v>17</v>
      </c>
      <c r="G88" s="22">
        <v>0.062</v>
      </c>
      <c r="H88" s="22">
        <v>41</v>
      </c>
      <c r="I88" s="22" t="s">
        <v>344</v>
      </c>
      <c r="J88" s="22" t="s">
        <v>345</v>
      </c>
      <c r="K88" s="61" t="s">
        <v>113</v>
      </c>
      <c r="L88" s="9"/>
      <c r="M88" s="3"/>
      <c r="N88" s="3"/>
      <c r="O88" s="3"/>
      <c r="P88" s="3"/>
      <c r="Q88" s="3"/>
      <c r="R88" s="3"/>
      <c r="S88" s="3"/>
      <c r="T88" s="3"/>
      <c r="U88" s="3"/>
    </row>
    <row r="89" s="10" customFormat="1" ht="54" customHeight="1" spans="1:21">
      <c r="A89" s="22">
        <v>75</v>
      </c>
      <c r="B89" s="22" t="s">
        <v>340</v>
      </c>
      <c r="C89" s="61" t="s">
        <v>341</v>
      </c>
      <c r="D89" s="62" t="s">
        <v>346</v>
      </c>
      <c r="E89" s="62" t="s">
        <v>347</v>
      </c>
      <c r="F89" s="61" t="s">
        <v>17</v>
      </c>
      <c r="G89" s="61">
        <v>0.036</v>
      </c>
      <c r="H89" s="61">
        <v>9</v>
      </c>
      <c r="I89" s="61" t="s">
        <v>348</v>
      </c>
      <c r="J89" s="61" t="s">
        <v>349</v>
      </c>
      <c r="K89" s="61" t="s">
        <v>113</v>
      </c>
      <c r="L89" s="66"/>
      <c r="M89" s="67"/>
      <c r="N89" s="67"/>
      <c r="O89" s="67"/>
      <c r="P89" s="67"/>
      <c r="Q89" s="67"/>
      <c r="R89" s="67"/>
      <c r="S89" s="67"/>
      <c r="T89" s="67"/>
      <c r="U89" s="67"/>
    </row>
  </sheetData>
  <mergeCells count="39">
    <mergeCell ref="A1:K1"/>
    <mergeCell ref="A3:C3"/>
    <mergeCell ref="A4:C4"/>
    <mergeCell ref="A31:C31"/>
    <mergeCell ref="A34:C34"/>
    <mergeCell ref="A49:C49"/>
    <mergeCell ref="A56:C56"/>
    <mergeCell ref="A59:C59"/>
    <mergeCell ref="A68:C68"/>
    <mergeCell ref="A77:C77"/>
    <mergeCell ref="A81:C81"/>
    <mergeCell ref="A85:C85"/>
    <mergeCell ref="A87:C87"/>
    <mergeCell ref="B5:B29"/>
    <mergeCell ref="B32:B33"/>
    <mergeCell ref="B35:B48"/>
    <mergeCell ref="B50:B55"/>
    <mergeCell ref="B57:B58"/>
    <mergeCell ref="B60:B67"/>
    <mergeCell ref="B69:B76"/>
    <mergeCell ref="B78:B80"/>
    <mergeCell ref="B82:B84"/>
    <mergeCell ref="C5:C13"/>
    <mergeCell ref="C14:C19"/>
    <mergeCell ref="C21:C26"/>
    <mergeCell ref="C27:C28"/>
    <mergeCell ref="C32:C33"/>
    <mergeCell ref="C60:C65"/>
    <mergeCell ref="C66:C67"/>
    <mergeCell ref="C69:C75"/>
    <mergeCell ref="C79:C80"/>
    <mergeCell ref="C82:C84"/>
    <mergeCell ref="F82:F84"/>
    <mergeCell ref="H69:H72"/>
    <mergeCell ref="H73:H75"/>
    <mergeCell ref="H82:H84"/>
    <mergeCell ref="I82:I84"/>
    <mergeCell ref="K82:K84"/>
    <mergeCell ref="AF79:AF80"/>
  </mergeCells>
  <pageMargins left="0.629861111111111" right="0.472222222222222" top="0.236111111111111" bottom="0.118055555555556" header="0.118055555555556" footer="0.0784722222222222"/>
  <pageSetup paperSize="9" scale="6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第三批灾毁恢复重建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行云流水</cp:lastModifiedBy>
  <dcterms:created xsi:type="dcterms:W3CDTF">2022-12-23T22:52:00Z</dcterms:created>
  <cp:lastPrinted>2023-03-02T11:32:00Z</cp:lastPrinted>
  <dcterms:modified xsi:type="dcterms:W3CDTF">2025-04-01T08:47:43Z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6DACF856283D491B971CE56755121ED1_13</vt:lpwstr>
  </property>
</Properties>
</file>